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ovencontracting-my.sharepoint.com/personal/jed_lovencontracting_com/Documents/Operations/"/>
    </mc:Choice>
  </mc:AlternateContent>
  <xr:revisionPtr revIDLastSave="5" documentId="8_{9D48E2CF-5CE9-445C-9ED6-DC02017CBF6B}" xr6:coauthVersionLast="47" xr6:coauthVersionMax="47" xr10:uidLastSave="{5F3E3EDC-67D7-42F4-8FBE-889D8E3F4ED6}"/>
  <bookViews>
    <workbookView xWindow="-120" yWindow="-120" windowWidth="29040" windowHeight="17640" tabRatio="935" xr2:uid="{00000000-000D-0000-FFFF-FFFF00000000}"/>
  </bookViews>
  <sheets>
    <sheet name="Application-Cert for Payment" sheetId="36" r:id="rId1"/>
    <sheet name="Contract Schedule of Values" sheetId="37" r:id="rId2"/>
    <sheet name="Change Order Schedule of Values" sheetId="23" r:id="rId3"/>
  </sheets>
  <definedNames>
    <definedName name="_xlnm.Print_Titles" localSheetId="2">'Change Order Schedule of Values'!$2:$13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36" l="1"/>
  <c r="J6" i="23"/>
  <c r="J5" i="23"/>
  <c r="J8" i="23"/>
  <c r="D6" i="23"/>
  <c r="B6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3" i="23"/>
  <c r="B5" i="37"/>
  <c r="D5" i="37"/>
  <c r="J8" i="37"/>
  <c r="J6" i="37"/>
  <c r="J5" i="37"/>
  <c r="F41" i="36"/>
  <c r="E42" i="37"/>
  <c r="D42" i="37"/>
  <c r="D44" i="37"/>
  <c r="D45" i="37"/>
  <c r="C42" i="37"/>
  <c r="G40" i="37"/>
  <c r="H40" i="37"/>
  <c r="G39" i="37"/>
  <c r="H39" i="37"/>
  <c r="I39" i="37"/>
  <c r="G38" i="37"/>
  <c r="J38" i="37"/>
  <c r="G37" i="37"/>
  <c r="J37" i="37"/>
  <c r="G36" i="37"/>
  <c r="H36" i="37"/>
  <c r="G35" i="37"/>
  <c r="H35" i="37"/>
  <c r="G34" i="37"/>
  <c r="J34" i="37"/>
  <c r="G33" i="37"/>
  <c r="J33" i="37"/>
  <c r="G32" i="37"/>
  <c r="H32" i="37"/>
  <c r="G31" i="37"/>
  <c r="H31" i="37" s="1"/>
  <c r="J31" i="37"/>
  <c r="G30" i="37"/>
  <c r="J30" i="37"/>
  <c r="G29" i="37"/>
  <c r="J29" i="37"/>
  <c r="G28" i="37"/>
  <c r="H28" i="37"/>
  <c r="G27" i="37"/>
  <c r="I27" i="37"/>
  <c r="H27" i="37"/>
  <c r="G26" i="37"/>
  <c r="J26" i="37"/>
  <c r="G25" i="37"/>
  <c r="J25" i="37"/>
  <c r="G24" i="37"/>
  <c r="H24" i="37"/>
  <c r="G23" i="37"/>
  <c r="H23" i="37"/>
  <c r="G22" i="37"/>
  <c r="H22" i="37"/>
  <c r="G21" i="37"/>
  <c r="J21" i="37"/>
  <c r="G20" i="37"/>
  <c r="H20" i="37"/>
  <c r="G18" i="37"/>
  <c r="J18" i="37"/>
  <c r="G17" i="37"/>
  <c r="J17" i="37"/>
  <c r="G16" i="37"/>
  <c r="H16" i="37"/>
  <c r="G15" i="37"/>
  <c r="J15" i="37"/>
  <c r="G14" i="37"/>
  <c r="J14" i="37"/>
  <c r="I14" i="37"/>
  <c r="G15" i="23"/>
  <c r="J15" i="23"/>
  <c r="G16" i="23"/>
  <c r="I16" i="23"/>
  <c r="G17" i="23"/>
  <c r="J17" i="23"/>
  <c r="G18" i="23"/>
  <c r="J18" i="23"/>
  <c r="G20" i="23"/>
  <c r="I20" i="23"/>
  <c r="G21" i="23"/>
  <c r="I21" i="23"/>
  <c r="G22" i="23"/>
  <c r="I22" i="23"/>
  <c r="G23" i="23"/>
  <c r="G24" i="23"/>
  <c r="G25" i="23"/>
  <c r="I25" i="23" s="1"/>
  <c r="G26" i="23"/>
  <c r="I26" i="23"/>
  <c r="G27" i="23"/>
  <c r="I27" i="23"/>
  <c r="G28" i="23"/>
  <c r="G29" i="23"/>
  <c r="I29" i="23"/>
  <c r="G30" i="23"/>
  <c r="I30" i="23"/>
  <c r="G31" i="23"/>
  <c r="J31" i="23"/>
  <c r="G32" i="23"/>
  <c r="G33" i="23"/>
  <c r="I33" i="23" s="1"/>
  <c r="G34" i="23"/>
  <c r="I34" i="23"/>
  <c r="G35" i="23"/>
  <c r="I35" i="23"/>
  <c r="G36" i="23"/>
  <c r="G37" i="23"/>
  <c r="I37" i="23"/>
  <c r="G38" i="23"/>
  <c r="I38" i="23"/>
  <c r="G39" i="23"/>
  <c r="G40" i="23"/>
  <c r="G14" i="23"/>
  <c r="I14" i="23" s="1"/>
  <c r="D41" i="36"/>
  <c r="C43" i="23"/>
  <c r="F17" i="36"/>
  <c r="F18" i="36" s="1"/>
  <c r="D43" i="23"/>
  <c r="D45" i="23"/>
  <c r="D46" i="23"/>
  <c r="E43" i="23"/>
  <c r="I24" i="37"/>
  <c r="I26" i="37"/>
  <c r="I32" i="37"/>
  <c r="I34" i="37"/>
  <c r="I36" i="37"/>
  <c r="I38" i="37"/>
  <c r="I18" i="37"/>
  <c r="I15" i="37"/>
  <c r="J36" i="37"/>
  <c r="J32" i="37"/>
  <c r="J24" i="37"/>
  <c r="I16" i="37"/>
  <c r="H15" i="37"/>
  <c r="I17" i="37"/>
  <c r="H17" i="37"/>
  <c r="H21" i="37"/>
  <c r="I29" i="37"/>
  <c r="H29" i="37"/>
  <c r="H37" i="37"/>
  <c r="I20" i="37"/>
  <c r="I15" i="23"/>
  <c r="H34" i="37"/>
  <c r="J22" i="37"/>
  <c r="J27" i="37"/>
  <c r="J20" i="37"/>
  <c r="I21" i="37"/>
  <c r="I22" i="37"/>
  <c r="J38" i="23"/>
  <c r="J34" i="23"/>
  <c r="J30" i="23"/>
  <c r="J26" i="23"/>
  <c r="J22" i="23"/>
  <c r="I18" i="23"/>
  <c r="I40" i="23"/>
  <c r="I36" i="23"/>
  <c r="I32" i="23"/>
  <c r="I28" i="23"/>
  <c r="I24" i="23"/>
  <c r="I17" i="23"/>
  <c r="J39" i="37"/>
  <c r="J14" i="23"/>
  <c r="J37" i="23"/>
  <c r="J33" i="23"/>
  <c r="J29" i="23"/>
  <c r="J25" i="23"/>
  <c r="H18" i="37"/>
  <c r="J40" i="23"/>
  <c r="J36" i="23"/>
  <c r="J32" i="23"/>
  <c r="J28" i="23"/>
  <c r="J24" i="23"/>
  <c r="J20" i="23"/>
  <c r="F30" i="36"/>
  <c r="H30" i="37"/>
  <c r="I37" i="37"/>
  <c r="J40" i="37"/>
  <c r="I40" i="37"/>
  <c r="I39" i="23"/>
  <c r="I31" i="23"/>
  <c r="I23" i="23"/>
  <c r="H26" i="37"/>
  <c r="I31" i="37"/>
  <c r="H38" i="37"/>
  <c r="J35" i="37"/>
  <c r="H33" i="37"/>
  <c r="H25" i="37"/>
  <c r="J28" i="37"/>
  <c r="I30" i="37"/>
  <c r="J39" i="23"/>
  <c r="J35" i="23"/>
  <c r="J27" i="23"/>
  <c r="J23" i="23"/>
  <c r="J21" i="23"/>
  <c r="I23" i="37"/>
  <c r="I35" i="37"/>
  <c r="J23" i="37"/>
  <c r="I33" i="37"/>
  <c r="I25" i="37"/>
  <c r="I28" i="37"/>
  <c r="F42" i="37"/>
  <c r="F43" i="23"/>
  <c r="G19" i="23"/>
  <c r="G19" i="37"/>
  <c r="H19" i="37"/>
  <c r="J16" i="23"/>
  <c r="J16" i="37"/>
  <c r="G42" i="37"/>
  <c r="I19" i="37"/>
  <c r="J19" i="37"/>
  <c r="H14" i="37"/>
  <c r="H42" i="37"/>
  <c r="D42" i="36" l="1"/>
  <c r="J42" i="37"/>
  <c r="J19" i="23"/>
  <c r="J43" i="23" s="1"/>
  <c r="G43" i="23"/>
  <c r="I19" i="23"/>
  <c r="I43" i="23" s="1"/>
  <c r="I42" i="37"/>
  <c r="D22" i="36" l="1"/>
  <c r="F27" i="36" s="1"/>
  <c r="F28" i="36" s="1"/>
  <c r="D34" i="36" l="1"/>
  <c r="F32" i="36"/>
</calcChain>
</file>

<file path=xl/sharedStrings.xml><?xml version="1.0" encoding="utf-8"?>
<sst xmlns="http://schemas.openxmlformats.org/spreadsheetml/2006/main" count="175" uniqueCount="130">
  <si>
    <t>APPLICATION AND CERTIFICATE FOR PAYMENT</t>
  </si>
  <si>
    <t>PAGE 1 OF 3 PAGES</t>
  </si>
  <si>
    <t>TO CONTRACTOR:</t>
  </si>
  <si>
    <t xml:space="preserve">  PROJECT:</t>
  </si>
  <si>
    <t>Distribution to:</t>
  </si>
  <si>
    <t>Loven Contracting Inc.</t>
  </si>
  <si>
    <t>APPLICATION #:</t>
  </si>
  <si>
    <t xml:space="preserve"> </t>
  </si>
  <si>
    <t>OWNER</t>
  </si>
  <si>
    <t>1100 South Pinnacle Street</t>
  </si>
  <si>
    <t>APPLICATION DATE:</t>
  </si>
  <si>
    <t>LENDER</t>
  </si>
  <si>
    <t>Flagstaff, AZ  86001</t>
  </si>
  <si>
    <t>ARCHITECT</t>
  </si>
  <si>
    <t>CONTRACTOR</t>
  </si>
  <si>
    <t>FROM SUBCONTRACTOR:</t>
  </si>
  <si>
    <t xml:space="preserve">  VIA ARCHITECT:</t>
  </si>
  <si>
    <t>PROJECT #:</t>
  </si>
  <si>
    <t>CONTRACT DATE:</t>
  </si>
  <si>
    <t>CONTRACT #:</t>
  </si>
  <si>
    <t>Note:</t>
  </si>
  <si>
    <r>
      <t xml:space="preserve">#1  Items in light grey shade auto fill   </t>
    </r>
    <r>
      <rPr>
        <u/>
        <sz val="9"/>
        <rFont val="Arial"/>
        <family val="2"/>
      </rPr>
      <t>To</t>
    </r>
    <r>
      <rPr>
        <sz val="9"/>
        <rFont val="Arial"/>
        <family val="2"/>
      </rPr>
      <t xml:space="preserve"> pages 2 &amp; 3</t>
    </r>
  </si>
  <si>
    <t>PO#:</t>
  </si>
  <si>
    <t xml:space="preserve">CONTRACT FOR:          </t>
  </si>
  <si>
    <r>
      <t xml:space="preserve">#2  Items in light pink shade auto fill   </t>
    </r>
    <r>
      <rPr>
        <u/>
        <sz val="9"/>
        <rFont val="Arial"/>
        <family val="2"/>
      </rPr>
      <t>From</t>
    </r>
    <r>
      <rPr>
        <sz val="9"/>
        <rFont val="Arial"/>
        <family val="2"/>
      </rPr>
      <t xml:space="preserve"> pages  2 &amp; 3</t>
    </r>
  </si>
  <si>
    <t>CONTRACTOR'S APPLICATION FOR PAYMENT</t>
  </si>
  <si>
    <t>The undersigned Contractor certifies that to  the best of the Contractor's knowledge,  information and</t>
  </si>
  <si>
    <t xml:space="preserve">Application is made for payment, as shown below, in connection with the contract. </t>
  </si>
  <si>
    <t>belief the Work covered by  this Application for Payment has  been completed in accordance with the</t>
  </si>
  <si>
    <t>Continuation Sheet, Schedule of Values, is attached.</t>
  </si>
  <si>
    <t>Contract Documents,  that all  amounts have  been  paid by  the Contractor for Work for  which previ-</t>
  </si>
  <si>
    <t>ous Certificates for Payment were  issued and payments received from  the Owner,  and that current</t>
  </si>
  <si>
    <t>1.  ORIGINAL CONTRACT SUM</t>
  </si>
  <si>
    <t>......................................................................</t>
  </si>
  <si>
    <t>payment shown herein is now due.</t>
  </si>
  <si>
    <t>2.  Net change by Change Orders</t>
  </si>
  <si>
    <t>....................................................................</t>
  </si>
  <si>
    <t>3.  CONTRACT SUM TO DATE (Line 1 and 2)</t>
  </si>
  <si>
    <t>................................................</t>
  </si>
  <si>
    <t>(Pursuant to A.R.S. 33-1008)</t>
  </si>
  <si>
    <t>4.  TOTAL COMPLETED &amp; STORED TO DATE</t>
  </si>
  <si>
    <t>...............................................</t>
  </si>
  <si>
    <t>On receipt by the undersigned of a check from Loven Contracting in the sum of the "Current Payment</t>
  </si>
  <si>
    <t xml:space="preserve">     (Column G on Contract &amp; Change Order Schedule of Values)</t>
  </si>
  <si>
    <t>Due" payable to Subcontractor (Payee or Payees of Check) and when the check has been properly</t>
  </si>
  <si>
    <t>5.  RETAINAGE:</t>
  </si>
  <si>
    <t xml:space="preserve">endorsed and has been paid by the bank on which it is drawn, this document becomes effective to </t>
  </si>
  <si>
    <t xml:space="preserve">     a.  10% of Completed Work</t>
  </si>
  <si>
    <t>release any Mechanic's Lien, any state or federal statutory bond right, any private bond right, any claim</t>
  </si>
  <si>
    <t xml:space="preserve">          (Columns D + E on G703)</t>
  </si>
  <si>
    <t>for payment and any rights under any similar ordinance, rule or statute related to claim or payment rights</t>
  </si>
  <si>
    <t xml:space="preserve">     b.  ____ % of Stored Material</t>
  </si>
  <si>
    <t>for the persons in the undersigned's position that the undersigned has the job of</t>
  </si>
  <si>
    <t xml:space="preserve">          (Column F on G703)</t>
  </si>
  <si>
    <t xml:space="preserve">     Total Retainage (Line 5a + 5b or</t>
  </si>
  <si>
    <t>____________________________________________________________________________________</t>
  </si>
  <si>
    <t xml:space="preserve">          Total in Column I of G703)</t>
  </si>
  <si>
    <t>.......................................................................</t>
  </si>
  <si>
    <t>6.  TOTAL EARNED LESS RETAINAGE</t>
  </si>
  <si>
    <t>...............................................................</t>
  </si>
  <si>
    <t>materials furnished to the jobsite or to Loven Contracting through the "Period To" date only and does not</t>
  </si>
  <si>
    <t xml:space="preserve">     (Line 4 less Line 5 Total)</t>
  </si>
  <si>
    <t>cover any retention, pending modifications and changes or items furnished after that date. Before any</t>
  </si>
  <si>
    <t>7.  LESS PREVIOUS CERTIFICATES FOR PAYMENT</t>
  </si>
  <si>
    <t>..................................</t>
  </si>
  <si>
    <t>recipient of this document relies on it, that person should verify existence of payment to the undersigned.</t>
  </si>
  <si>
    <t xml:space="preserve">     (Line 6 from prior Certificate)</t>
  </si>
  <si>
    <t>8.  CURRENT PAYMENT DUE</t>
  </si>
  <si>
    <t>......................................................</t>
  </si>
  <si>
    <t>The undersigned warrants that he either has already paid or will use the monies he receives from this</t>
  </si>
  <si>
    <t>9.  BALANCE TO FINISH, INCLUDING RETAINAGE</t>
  </si>
  <si>
    <t xml:space="preserve">     (Line 3 less Line 6)</t>
  </si>
  <si>
    <t>suppliers for all work, materials, equipment or services provided for or to the above referenced Project</t>
  </si>
  <si>
    <t xml:space="preserve">up to the date of this waiver. </t>
  </si>
  <si>
    <t>CHANGE ORDER SUMMARY</t>
  </si>
  <si>
    <t xml:space="preserve">            ADDITIONS</t>
  </si>
  <si>
    <t xml:space="preserve">           DEDUCTIONS</t>
  </si>
  <si>
    <t>Total changes approved in</t>
  </si>
  <si>
    <t>SUBCONTRACTOR</t>
  </si>
  <si>
    <t>previous months by Owner</t>
  </si>
  <si>
    <t>Total approved this Month</t>
  </si>
  <si>
    <t>BY:  ___________________________________________</t>
  </si>
  <si>
    <t xml:space="preserve">      Date:__________________</t>
  </si>
  <si>
    <t xml:space="preserve">                                        TOTALS</t>
  </si>
  <si>
    <t>NET CHANGES by Change Order</t>
  </si>
  <si>
    <t>To:</t>
  </si>
  <si>
    <t>CONTRACT -- SCHEDULE OF VALUES</t>
  </si>
  <si>
    <t>PAGE 2 OF 3 PAGES</t>
  </si>
  <si>
    <t>From:</t>
  </si>
  <si>
    <t>APPLICATION NO.:</t>
  </si>
  <si>
    <t>PERIOD TO:</t>
  </si>
  <si>
    <t>same</t>
  </si>
  <si>
    <t>CONTRACTOR'S PROJECT NO.:</t>
  </si>
  <si>
    <t>A</t>
  </si>
  <si>
    <t>B</t>
  </si>
  <si>
    <t>C</t>
  </si>
  <si>
    <t>D</t>
  </si>
  <si>
    <t>E</t>
  </si>
  <si>
    <t>F</t>
  </si>
  <si>
    <t xml:space="preserve">         G</t>
  </si>
  <si>
    <t>H</t>
  </si>
  <si>
    <t>I</t>
  </si>
  <si>
    <t xml:space="preserve">      WORK COMPLETED</t>
  </si>
  <si>
    <t>ITEM</t>
  </si>
  <si>
    <t>DESCRIPTION OF</t>
  </si>
  <si>
    <t>SCHEDULED</t>
  </si>
  <si>
    <t>PREVIOUS</t>
  </si>
  <si>
    <t>THIS</t>
  </si>
  <si>
    <t>MATERIALS</t>
  </si>
  <si>
    <t>TOTAL</t>
  </si>
  <si>
    <t>BALANCE</t>
  </si>
  <si>
    <t>NO.</t>
  </si>
  <si>
    <t>WORK</t>
  </si>
  <si>
    <t>VALUE</t>
  </si>
  <si>
    <t>APP</t>
  </si>
  <si>
    <t>PERIOD</t>
  </si>
  <si>
    <t>STORED</t>
  </si>
  <si>
    <t>TO DATE</t>
  </si>
  <si>
    <t>%</t>
  </si>
  <si>
    <t>TO FINISH</t>
  </si>
  <si>
    <t>RETAINAGE</t>
  </si>
  <si>
    <t>TOTAL:</t>
  </si>
  <si>
    <t>Previous Pay App's retention</t>
  </si>
  <si>
    <t>Previous Pay App's less retention</t>
  </si>
  <si>
    <t>CHANGE ORDER -- SCHEDULE OF VALUES</t>
  </si>
  <si>
    <t>PAGE 3 OF 3 PAGES</t>
  </si>
  <si>
    <r>
      <rPr>
        <sz val="10"/>
        <rFont val="Arial"/>
        <family val="2"/>
      </rPr>
      <t>Note:</t>
    </r>
    <r>
      <rPr>
        <sz val="8"/>
        <rFont val="Arial"/>
        <family val="2"/>
      </rPr>
      <t xml:space="preserve">    Items below must be "Approved" Change Orders &amp; Show on front page also in 'Change Order Summary'</t>
    </r>
  </si>
  <si>
    <r>
      <rPr>
        <b/>
        <i/>
        <sz val="8"/>
        <rFont val="Arial"/>
        <family val="2"/>
      </rPr>
      <t>progress</t>
    </r>
    <r>
      <rPr>
        <sz val="8"/>
        <rFont val="Arial"/>
        <family val="2"/>
      </rPr>
      <t xml:space="preserve"> payment to promptly pay in full for all of his laborers, subcontractors, materialmen and </t>
    </r>
  </si>
  <si>
    <r>
      <t xml:space="preserve">to the following extent. This release covers a </t>
    </r>
    <r>
      <rPr>
        <b/>
        <i/>
        <sz val="8"/>
        <rFont val="Arial"/>
        <family val="2"/>
      </rPr>
      <t>progress</t>
    </r>
    <r>
      <rPr>
        <sz val="8"/>
        <rFont val="Arial"/>
        <family val="2"/>
      </rPr>
      <t xml:space="preserve"> payment for all labor, services, equipment, or</t>
    </r>
  </si>
  <si>
    <r>
      <t xml:space="preserve">Conditional Waiver and Release on </t>
    </r>
    <r>
      <rPr>
        <b/>
        <i/>
        <sz val="8"/>
        <rFont val="Arial"/>
        <family val="2"/>
      </rPr>
      <t>Progress</t>
    </r>
    <r>
      <rPr>
        <b/>
        <sz val="8"/>
        <rFont val="Arial"/>
        <family val="2"/>
      </rPr>
      <t xml:space="preserve"> Payment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</si>
</sst>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mmm\ d\,\ yyyy"/>
    <numFmt numFmtId="166" formatCode="mmmm\,\ \ yyyy"/>
    <numFmt numFmtId="167" formatCode="000000"/>
    <numFmt numFmtId="168" formatCode="d"/>
  </numFmts>
  <fonts count="16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</font>
    <font>
      <b/>
      <sz val="8"/>
      <name val="Arial"/>
    </font>
    <font>
      <b/>
      <sz val="8"/>
      <name val="Arial"/>
      <family val="2"/>
    </font>
    <font>
      <i/>
      <sz val="8"/>
      <name val="Arial"/>
    </font>
    <font>
      <sz val="12"/>
      <name val="Times New Roman"/>
      <family val="1"/>
    </font>
    <font>
      <sz val="12"/>
      <name val="Arial"/>
      <family val="2"/>
    </font>
    <font>
      <u/>
      <sz val="9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0" xfId="0" applyFont="1"/>
    <xf numFmtId="0" fontId="7" fillId="0" borderId="0" xfId="0" quotePrefix="1" applyFont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8" fillId="0" borderId="0" xfId="0" applyFont="1"/>
    <xf numFmtId="0" fontId="7" fillId="0" borderId="0" xfId="0" applyFont="1" applyAlignment="1">
      <alignment horizontal="left"/>
    </xf>
    <xf numFmtId="0" fontId="9" fillId="0" borderId="0" xfId="0" quotePrefix="1" applyFont="1"/>
    <xf numFmtId="44" fontId="7" fillId="0" borderId="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" fontId="7" fillId="0" borderId="0" xfId="0" applyNumberFormat="1" applyFont="1"/>
    <xf numFmtId="0" fontId="7" fillId="0" borderId="1" xfId="0" applyFont="1" applyBorder="1"/>
    <xf numFmtId="0" fontId="10" fillId="0" borderId="0" xfId="0" quotePrefix="1" applyFont="1"/>
    <xf numFmtId="0" fontId="7" fillId="0" borderId="4" xfId="0" applyFont="1" applyBorder="1"/>
    <xf numFmtId="0" fontId="10" fillId="0" borderId="0" xfId="0" applyFont="1"/>
    <xf numFmtId="0" fontId="11" fillId="0" borderId="0" xfId="0" applyFont="1"/>
    <xf numFmtId="0" fontId="7" fillId="0" borderId="5" xfId="0" applyFont="1" applyBorder="1"/>
    <xf numFmtId="0" fontId="7" fillId="0" borderId="4" xfId="0" quotePrefix="1" applyFont="1" applyBorder="1"/>
    <xf numFmtId="0" fontId="7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44" fontId="7" fillId="0" borderId="7" xfId="2" applyFont="1" applyBorder="1" applyAlignment="1">
      <alignment horizontal="right"/>
    </xf>
    <xf numFmtId="44" fontId="7" fillId="0" borderId="5" xfId="2" applyFont="1" applyBorder="1" applyAlignment="1">
      <alignment horizontal="right"/>
    </xf>
    <xf numFmtId="44" fontId="7" fillId="0" borderId="5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right"/>
    </xf>
    <xf numFmtId="44" fontId="2" fillId="0" borderId="0" xfId="2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/>
    <xf numFmtId="0" fontId="0" fillId="0" borderId="3" xfId="0" applyBorder="1"/>
    <xf numFmtId="44" fontId="2" fillId="0" borderId="3" xfId="2" applyBorder="1"/>
    <xf numFmtId="0" fontId="1" fillId="0" borderId="2" xfId="0" quotePrefix="1" applyFont="1" applyBorder="1" applyAlignment="1">
      <alignment horizontal="center"/>
    </xf>
    <xf numFmtId="44" fontId="1" fillId="0" borderId="2" xfId="2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0" fillId="0" borderId="5" xfId="0" applyBorder="1"/>
    <xf numFmtId="0" fontId="1" fillId="0" borderId="10" xfId="0" quotePrefix="1" applyFont="1" applyBorder="1" applyAlignment="1">
      <alignment horizontal="center"/>
    </xf>
    <xf numFmtId="44" fontId="1" fillId="0" borderId="4" xfId="2" quotePrefix="1" applyFont="1" applyBorder="1"/>
    <xf numFmtId="0" fontId="0" fillId="0" borderId="1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4" fontId="1" fillId="0" borderId="10" xfId="2" applyFont="1" applyBorder="1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44" fontId="1" fillId="0" borderId="12" xfId="2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44" fontId="4" fillId="0" borderId="11" xfId="2" applyFont="1" applyBorder="1" applyAlignment="1">
      <alignment horizontal="center"/>
    </xf>
    <xf numFmtId="0" fontId="1" fillId="0" borderId="11" xfId="0" quotePrefix="1" applyFont="1" applyBorder="1" applyAlignment="1">
      <alignment horizontal="center"/>
    </xf>
    <xf numFmtId="44" fontId="2" fillId="0" borderId="11" xfId="2" applyBorder="1"/>
    <xf numFmtId="44" fontId="2" fillId="0" borderId="11" xfId="2" applyFill="1" applyBorder="1"/>
    <xf numFmtId="44" fontId="0" fillId="0" borderId="11" xfId="0" applyNumberFormat="1" applyBorder="1"/>
    <xf numFmtId="0" fontId="1" fillId="0" borderId="6" xfId="0" quotePrefix="1" applyFont="1" applyBorder="1" applyAlignment="1">
      <alignment horizontal="center"/>
    </xf>
    <xf numFmtId="0" fontId="0" fillId="0" borderId="6" xfId="0" applyBorder="1"/>
    <xf numFmtId="44" fontId="2" fillId="0" borderId="6" xfId="2" applyFill="1" applyBorder="1"/>
    <xf numFmtId="44" fontId="2" fillId="0" borderId="6" xfId="2" applyBorder="1"/>
    <xf numFmtId="0" fontId="0" fillId="0" borderId="10" xfId="0" applyBorder="1" applyAlignment="1">
      <alignment horizontal="center"/>
    </xf>
    <xf numFmtId="44" fontId="2" fillId="0" borderId="10" xfId="2" applyBorder="1"/>
    <xf numFmtId="0" fontId="1" fillId="0" borderId="2" xfId="0" applyFont="1" applyBorder="1" applyAlignment="1">
      <alignment horizontal="center"/>
    </xf>
    <xf numFmtId="0" fontId="3" fillId="0" borderId="2" xfId="0" applyFont="1" applyBorder="1"/>
    <xf numFmtId="44" fontId="1" fillId="0" borderId="2" xfId="2" applyFont="1" applyBorder="1"/>
    <xf numFmtId="10" fontId="0" fillId="0" borderId="2" xfId="0" applyNumberFormat="1" applyBorder="1"/>
    <xf numFmtId="44" fontId="0" fillId="0" borderId="0" xfId="0" applyNumberFormat="1"/>
    <xf numFmtId="0" fontId="0" fillId="0" borderId="0" xfId="0" quotePrefix="1"/>
    <xf numFmtId="44" fontId="2" fillId="0" borderId="0" xfId="2" applyBorder="1"/>
    <xf numFmtId="167" fontId="1" fillId="0" borderId="11" xfId="0" quotePrefix="1" applyNumberFormat="1" applyFont="1" applyBorder="1" applyAlignment="1">
      <alignment horizontal="center"/>
    </xf>
    <xf numFmtId="14" fontId="7" fillId="0" borderId="0" xfId="0" quotePrefix="1" applyNumberFormat="1" applyFont="1" applyAlignment="1">
      <alignment horizontal="left"/>
    </xf>
    <xf numFmtId="0" fontId="4" fillId="0" borderId="11" xfId="0" applyFont="1" applyBorder="1" applyAlignment="1">
      <alignment horizontal="center"/>
    </xf>
    <xf numFmtId="44" fontId="4" fillId="0" borderId="12" xfId="2" applyFont="1" applyBorder="1" applyAlignment="1">
      <alignment horizontal="center"/>
    </xf>
    <xf numFmtId="10" fontId="0" fillId="0" borderId="13" xfId="0" applyNumberFormat="1" applyBorder="1"/>
    <xf numFmtId="43" fontId="0" fillId="0" borderId="0" xfId="1" applyFont="1"/>
    <xf numFmtId="168" fontId="7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9" fontId="0" fillId="0" borderId="0" xfId="0" applyNumberFormat="1"/>
    <xf numFmtId="0" fontId="7" fillId="0" borderId="0" xfId="0" quotePrefix="1" applyFont="1" applyAlignment="1">
      <alignment horizontal="right"/>
    </xf>
    <xf numFmtId="164" fontId="0" fillId="0" borderId="0" xfId="0" applyNumberFormat="1" applyAlignment="1">
      <alignment horizontal="left"/>
    </xf>
    <xf numFmtId="0" fontId="6" fillId="0" borderId="0" xfId="0" applyFont="1"/>
    <xf numFmtId="0" fontId="4" fillId="0" borderId="11" xfId="0" applyFont="1" applyBorder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7" fillId="0" borderId="3" xfId="0" applyFont="1" applyBorder="1" applyAlignment="1">
      <alignment horizontal="right"/>
    </xf>
    <xf numFmtId="14" fontId="7" fillId="0" borderId="0" xfId="0" applyNumberFormat="1" applyFont="1" applyAlignment="1">
      <alignment horizontal="left"/>
    </xf>
    <xf numFmtId="1" fontId="7" fillId="0" borderId="0" xfId="0" quotePrefix="1" applyNumberFormat="1" applyFont="1" applyAlignment="1">
      <alignment horizontal="left"/>
    </xf>
    <xf numFmtId="0" fontId="4" fillId="0" borderId="2" xfId="0" quotePrefix="1" applyFont="1" applyBorder="1" applyAlignment="1">
      <alignment horizontal="center"/>
    </xf>
    <xf numFmtId="44" fontId="4" fillId="0" borderId="2" xfId="2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5" xfId="0" applyFont="1" applyBorder="1"/>
    <xf numFmtId="0" fontId="4" fillId="0" borderId="10" xfId="0" quotePrefix="1" applyFont="1" applyBorder="1" applyAlignment="1">
      <alignment horizontal="center"/>
    </xf>
    <xf numFmtId="44" fontId="4" fillId="0" borderId="4" xfId="2" quotePrefix="1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44" fontId="4" fillId="0" borderId="10" xfId="2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44" fontId="4" fillId="0" borderId="11" xfId="2" applyFont="1" applyBorder="1"/>
    <xf numFmtId="44" fontId="4" fillId="0" borderId="11" xfId="2" applyFont="1" applyFill="1" applyBorder="1"/>
    <xf numFmtId="44" fontId="4" fillId="0" borderId="11" xfId="0" applyNumberFormat="1" applyFont="1" applyBorder="1"/>
    <xf numFmtId="10" fontId="4" fillId="0" borderId="0" xfId="0" applyNumberFormat="1" applyFont="1"/>
    <xf numFmtId="167" fontId="4" fillId="0" borderId="11" xfId="0" quotePrefix="1" applyNumberFormat="1" applyFont="1" applyBorder="1" applyAlignment="1">
      <alignment horizontal="center"/>
    </xf>
    <xf numFmtId="44" fontId="4" fillId="0" borderId="0" xfId="2" applyFont="1" applyBorder="1"/>
    <xf numFmtId="44" fontId="4" fillId="0" borderId="0" xfId="2" applyFont="1"/>
    <xf numFmtId="0" fontId="4" fillId="0" borderId="6" xfId="0" quotePrefix="1" applyFont="1" applyBorder="1" applyAlignment="1">
      <alignment horizontal="center"/>
    </xf>
    <xf numFmtId="0" fontId="4" fillId="0" borderId="6" xfId="0" applyFont="1" applyBorder="1"/>
    <xf numFmtId="44" fontId="4" fillId="0" borderId="6" xfId="2" applyFont="1" applyFill="1" applyBorder="1"/>
    <xf numFmtId="44" fontId="4" fillId="0" borderId="6" xfId="2" applyFont="1" applyBorder="1"/>
    <xf numFmtId="44" fontId="4" fillId="0" borderId="10" xfId="2" applyFont="1" applyBorder="1"/>
    <xf numFmtId="10" fontId="4" fillId="0" borderId="13" xfId="0" applyNumberFormat="1" applyFont="1" applyBorder="1"/>
    <xf numFmtId="0" fontId="4" fillId="0" borderId="12" xfId="0" applyFont="1" applyBorder="1"/>
    <xf numFmtId="44" fontId="4" fillId="0" borderId="12" xfId="2" applyFont="1" applyBorder="1"/>
    <xf numFmtId="10" fontId="4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4" fontId="4" fillId="0" borderId="2" xfId="2" applyFont="1" applyBorder="1"/>
    <xf numFmtId="10" fontId="4" fillId="0" borderId="2" xfId="0" applyNumberFormat="1" applyFont="1" applyBorder="1"/>
    <xf numFmtId="0" fontId="6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14" fontId="4" fillId="2" borderId="0" xfId="0" quotePrefix="1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quotePrefix="1" applyNumberFormat="1" applyFont="1" applyAlignment="1">
      <alignment horizontal="left"/>
    </xf>
    <xf numFmtId="0" fontId="13" fillId="0" borderId="0" xfId="0" applyFont="1"/>
    <xf numFmtId="44" fontId="13" fillId="0" borderId="2" xfId="0" applyNumberFormat="1" applyFont="1" applyBorder="1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right"/>
    </xf>
    <xf numFmtId="0" fontId="7" fillId="4" borderId="3" xfId="0" applyFont="1" applyFill="1" applyBorder="1"/>
    <xf numFmtId="0" fontId="6" fillId="4" borderId="3" xfId="0" applyFont="1" applyFill="1" applyBorder="1"/>
    <xf numFmtId="44" fontId="7" fillId="4" borderId="1" xfId="2" applyFont="1" applyFill="1" applyBorder="1" applyAlignment="1">
      <alignment horizontal="right"/>
    </xf>
    <xf numFmtId="44" fontId="7" fillId="4" borderId="1" xfId="0" applyNumberFormat="1" applyFont="1" applyFill="1" applyBorder="1" applyAlignment="1">
      <alignment horizontal="right"/>
    </xf>
    <xf numFmtId="44" fontId="1" fillId="4" borderId="2" xfId="2" applyFont="1" applyFill="1" applyBorder="1"/>
    <xf numFmtId="0" fontId="7" fillId="4" borderId="0" xfId="0" applyFont="1" applyFill="1" applyAlignment="1">
      <alignment horizontal="right"/>
    </xf>
    <xf numFmtId="44" fontId="9" fillId="4" borderId="2" xfId="2" applyFont="1" applyFill="1" applyBorder="1" applyAlignment="1">
      <alignment horizontal="right"/>
    </xf>
    <xf numFmtId="0" fontId="0" fillId="3" borderId="0" xfId="0" applyFill="1"/>
    <xf numFmtId="0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3"/>
  <sheetViews>
    <sheetView tabSelected="1" topLeftCell="D13" zoomScale="160" zoomScaleNormal="160" workbookViewId="0">
      <selection activeCell="H22" sqref="H22:N22"/>
    </sheetView>
  </sheetViews>
  <sheetFormatPr defaultRowHeight="12.75" x14ac:dyDescent="0.2"/>
  <cols>
    <col min="1" max="1" width="13.85546875" customWidth="1"/>
    <col min="2" max="2" width="13.28515625" customWidth="1"/>
    <col min="3" max="3" width="7.85546875" customWidth="1"/>
    <col min="4" max="4" width="11.7109375" customWidth="1"/>
    <col min="5" max="5" width="7.85546875" customWidth="1"/>
    <col min="6" max="6" width="11.7109375" customWidth="1"/>
    <col min="7" max="7" width="3.28515625" customWidth="1"/>
    <col min="9" max="9" width="9.28515625" customWidth="1"/>
    <col min="10" max="10" width="14.140625" customWidth="1"/>
    <col min="11" max="11" width="8.5703125" customWidth="1"/>
    <col min="12" max="12" width="15" customWidth="1"/>
    <col min="13" max="13" width="1.7109375" customWidth="1"/>
    <col min="14" max="14" width="14.5703125" customWidth="1"/>
  </cols>
  <sheetData>
    <row r="1" spans="1:14" ht="15" x14ac:dyDescent="0.25">
      <c r="A1" s="2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5" t="s">
        <v>1</v>
      </c>
    </row>
    <row r="2" spans="1:14" x14ac:dyDescent="0.2">
      <c r="A2" s="6" t="s">
        <v>2</v>
      </c>
      <c r="B2" s="6"/>
      <c r="C2" s="6"/>
      <c r="D2" s="6"/>
      <c r="E2" s="7" t="s">
        <v>3</v>
      </c>
      <c r="F2" s="6"/>
      <c r="G2" s="6"/>
      <c r="H2" s="6"/>
      <c r="I2" s="6"/>
      <c r="M2" s="6" t="s">
        <v>4</v>
      </c>
    </row>
    <row r="3" spans="1:14" ht="15.75" x14ac:dyDescent="0.25">
      <c r="A3" s="6"/>
      <c r="B3" s="81" t="s">
        <v>5</v>
      </c>
      <c r="C3" s="6"/>
      <c r="D3" s="6"/>
      <c r="E3" s="6"/>
      <c r="F3" s="127"/>
      <c r="G3" s="89"/>
      <c r="H3" s="89"/>
      <c r="I3" s="89"/>
      <c r="J3" s="7"/>
      <c r="K3" s="9" t="s">
        <v>6</v>
      </c>
      <c r="L3" s="128"/>
      <c r="M3" s="8" t="s">
        <v>7</v>
      </c>
      <c r="N3" s="6" t="s">
        <v>8</v>
      </c>
    </row>
    <row r="4" spans="1:14" ht="15.75" x14ac:dyDescent="0.25">
      <c r="A4" s="6"/>
      <c r="B4" s="81" t="s">
        <v>9</v>
      </c>
      <c r="C4" s="6"/>
      <c r="D4" s="6"/>
      <c r="E4" s="6"/>
      <c r="F4" s="6"/>
      <c r="G4" s="6"/>
      <c r="H4" s="6"/>
      <c r="I4" s="6"/>
      <c r="K4" s="9" t="s">
        <v>10</v>
      </c>
      <c r="L4" s="129"/>
      <c r="M4" s="8"/>
      <c r="N4" s="6" t="s">
        <v>11</v>
      </c>
    </row>
    <row r="5" spans="1:14" ht="15.75" x14ac:dyDescent="0.25">
      <c r="A5" s="6"/>
      <c r="B5" s="81" t="s">
        <v>12</v>
      </c>
      <c r="C5" s="6"/>
      <c r="D5" s="6"/>
      <c r="E5" s="6"/>
      <c r="F5" s="6"/>
      <c r="H5" s="6"/>
      <c r="I5" s="6"/>
      <c r="J5" s="6"/>
      <c r="K5" s="38"/>
      <c r="L5" s="12"/>
      <c r="M5" s="8"/>
      <c r="N5" s="6" t="s">
        <v>13</v>
      </c>
    </row>
    <row r="6" spans="1:14" x14ac:dyDescent="0.2">
      <c r="A6" s="6"/>
      <c r="B6" s="6"/>
      <c r="D6" s="6"/>
      <c r="E6" s="6"/>
      <c r="F6" s="6"/>
      <c r="G6" s="6" t="s">
        <v>7</v>
      </c>
      <c r="H6" s="6"/>
      <c r="I6" s="6"/>
      <c r="K6" s="38"/>
      <c r="L6" s="75"/>
      <c r="M6" s="8" t="s">
        <v>7</v>
      </c>
      <c r="N6" s="6" t="s">
        <v>14</v>
      </c>
    </row>
    <row r="7" spans="1:14" x14ac:dyDescent="0.2">
      <c r="A7" s="6" t="s">
        <v>15</v>
      </c>
      <c r="B7" s="6"/>
      <c r="C7" s="6"/>
      <c r="D7" s="6"/>
      <c r="E7" s="7" t="s">
        <v>16</v>
      </c>
      <c r="F7" s="6"/>
      <c r="G7" s="6"/>
      <c r="H7" s="6"/>
      <c r="I7" s="6"/>
      <c r="K7" s="9" t="s">
        <v>17</v>
      </c>
      <c r="L7" s="90"/>
      <c r="M7" s="8"/>
      <c r="N7" s="6"/>
    </row>
    <row r="8" spans="1:14" x14ac:dyDescent="0.2">
      <c r="A8" s="6"/>
      <c r="B8" s="126"/>
      <c r="C8" s="89"/>
      <c r="D8" s="6"/>
      <c r="E8" s="6"/>
      <c r="F8" s="6"/>
      <c r="G8" s="6"/>
      <c r="H8" s="6"/>
      <c r="I8" s="6"/>
      <c r="K8" s="9" t="s">
        <v>18</v>
      </c>
      <c r="L8" s="92"/>
      <c r="M8" s="6"/>
      <c r="N8" s="6"/>
    </row>
    <row r="9" spans="1:14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9" t="s">
        <v>19</v>
      </c>
      <c r="L9" s="93"/>
      <c r="M9" s="6"/>
      <c r="N9" s="6"/>
    </row>
    <row r="10" spans="1:14" x14ac:dyDescent="0.2">
      <c r="A10" s="6"/>
      <c r="B10" s="6"/>
      <c r="C10" s="6"/>
      <c r="D10" s="6"/>
      <c r="E10" s="136" t="s">
        <v>20</v>
      </c>
      <c r="F10" s="134" t="s">
        <v>21</v>
      </c>
      <c r="G10" s="135"/>
      <c r="H10" s="135"/>
      <c r="I10" s="135"/>
      <c r="J10" s="144"/>
      <c r="K10" s="9" t="s">
        <v>22</v>
      </c>
      <c r="L10" s="12"/>
      <c r="M10" s="6"/>
      <c r="N10" s="6"/>
    </row>
    <row r="11" spans="1:14" ht="13.5" thickBot="1" x14ac:dyDescent="0.25">
      <c r="A11" s="10"/>
      <c r="B11" s="91" t="s">
        <v>23</v>
      </c>
      <c r="C11" s="10"/>
      <c r="D11" s="10"/>
      <c r="E11" s="10"/>
      <c r="F11" s="138" t="s">
        <v>24</v>
      </c>
      <c r="G11" s="137"/>
      <c r="H11" s="137"/>
      <c r="I11" s="137"/>
      <c r="J11" s="137"/>
      <c r="K11" s="10"/>
      <c r="L11" s="10"/>
      <c r="M11" s="10"/>
      <c r="N11" s="10"/>
    </row>
    <row r="12" spans="1:14" ht="15" customHeight="1" x14ac:dyDescent="0.25">
      <c r="A12" s="11" t="s">
        <v>25</v>
      </c>
      <c r="B12" s="6"/>
      <c r="C12" s="6"/>
      <c r="D12" s="6"/>
      <c r="E12" s="6"/>
      <c r="F12" s="6"/>
      <c r="G12" s="6"/>
      <c r="H12" s="12" t="s">
        <v>26</v>
      </c>
      <c r="I12" s="6"/>
      <c r="J12" s="6"/>
      <c r="K12" s="6"/>
      <c r="L12" s="6"/>
      <c r="M12" s="6"/>
      <c r="N12" s="6"/>
    </row>
    <row r="13" spans="1:14" x14ac:dyDescent="0.2">
      <c r="A13" s="6" t="s">
        <v>27</v>
      </c>
      <c r="B13" s="6"/>
      <c r="C13" s="6"/>
      <c r="D13" s="6"/>
      <c r="E13" s="6"/>
      <c r="F13" s="6"/>
      <c r="G13" s="6"/>
      <c r="H13" s="12" t="s">
        <v>28</v>
      </c>
      <c r="I13" s="6"/>
      <c r="J13" s="6"/>
      <c r="K13" s="6"/>
      <c r="L13" s="6"/>
      <c r="M13" s="6"/>
      <c r="N13" s="6"/>
    </row>
    <row r="14" spans="1:14" x14ac:dyDescent="0.2">
      <c r="A14" s="6" t="s">
        <v>29</v>
      </c>
      <c r="B14" s="6"/>
      <c r="C14" s="6"/>
      <c r="D14" s="6"/>
      <c r="E14" s="6"/>
      <c r="F14" s="6"/>
      <c r="G14" s="6"/>
      <c r="H14" s="12" t="s">
        <v>30</v>
      </c>
      <c r="I14" s="6"/>
      <c r="J14" s="6"/>
      <c r="K14" s="6"/>
      <c r="L14" s="6"/>
      <c r="M14" s="6"/>
      <c r="N14" s="6"/>
    </row>
    <row r="15" spans="1:14" x14ac:dyDescent="0.2">
      <c r="A15" s="6"/>
      <c r="B15" s="6"/>
      <c r="C15" s="6"/>
      <c r="D15" s="6"/>
      <c r="E15" s="6"/>
      <c r="F15" s="6"/>
      <c r="G15" s="6"/>
      <c r="H15" s="12" t="s">
        <v>31</v>
      </c>
      <c r="I15" s="6"/>
      <c r="J15" s="6"/>
      <c r="K15" s="6"/>
      <c r="L15" s="6"/>
      <c r="M15" s="6"/>
      <c r="N15" s="6"/>
    </row>
    <row r="16" spans="1:14" x14ac:dyDescent="0.2">
      <c r="A16" s="13" t="s">
        <v>32</v>
      </c>
      <c r="B16" s="6"/>
      <c r="C16" s="6"/>
      <c r="D16" s="9"/>
      <c r="E16" s="9" t="s">
        <v>33</v>
      </c>
      <c r="F16" s="139">
        <v>0</v>
      </c>
      <c r="G16" s="6"/>
      <c r="H16" s="12" t="s">
        <v>34</v>
      </c>
      <c r="I16" s="6"/>
      <c r="J16" s="6"/>
      <c r="K16" s="6"/>
      <c r="L16" s="6"/>
      <c r="M16" s="6"/>
      <c r="N16" s="6"/>
    </row>
    <row r="17" spans="1:66" x14ac:dyDescent="0.2">
      <c r="A17" s="13" t="s">
        <v>35</v>
      </c>
      <c r="B17" s="6"/>
      <c r="C17" s="6"/>
      <c r="D17" s="9"/>
      <c r="E17" s="9" t="s">
        <v>36</v>
      </c>
      <c r="F17" s="139">
        <f>'Change Order Schedule of Values'!C43</f>
        <v>2.7000000000000009E-5</v>
      </c>
      <c r="G17" s="6"/>
      <c r="H17" s="147" t="s">
        <v>129</v>
      </c>
      <c r="I17" s="147"/>
      <c r="J17" s="147"/>
      <c r="K17" s="147"/>
      <c r="L17" s="147"/>
      <c r="M17" s="147"/>
      <c r="N17" s="147"/>
    </row>
    <row r="18" spans="1:66" x14ac:dyDescent="0.2">
      <c r="A18" s="13" t="s">
        <v>37</v>
      </c>
      <c r="B18" s="6"/>
      <c r="C18" s="6"/>
      <c r="D18" s="9"/>
      <c r="E18" s="9" t="s">
        <v>38</v>
      </c>
      <c r="F18" s="140">
        <f>F16+F17</f>
        <v>2.7000000000000009E-5</v>
      </c>
      <c r="G18" s="6"/>
      <c r="H18" s="147" t="s">
        <v>39</v>
      </c>
      <c r="I18" s="148"/>
      <c r="J18" s="148"/>
      <c r="K18" s="148"/>
      <c r="L18" s="148"/>
      <c r="M18" s="148"/>
      <c r="N18" s="148"/>
    </row>
    <row r="19" spans="1:66" x14ac:dyDescent="0.2">
      <c r="A19" s="13" t="s">
        <v>40</v>
      </c>
      <c r="B19" s="6"/>
      <c r="C19" s="6"/>
      <c r="D19" s="9"/>
      <c r="E19" s="9" t="s">
        <v>41</v>
      </c>
      <c r="F19" s="141">
        <f>'Contract Schedule of Values'!G42+'Change Order Schedule of Values'!G43</f>
        <v>0</v>
      </c>
      <c r="G19" s="6"/>
      <c r="H19" s="145" t="s">
        <v>42</v>
      </c>
      <c r="I19" s="149"/>
      <c r="J19" s="149"/>
      <c r="K19" s="149"/>
      <c r="L19" s="149"/>
      <c r="M19" s="149"/>
      <c r="N19" s="149"/>
    </row>
    <row r="20" spans="1:66" x14ac:dyDescent="0.2">
      <c r="A20" s="7" t="s">
        <v>43</v>
      </c>
      <c r="B20" s="6"/>
      <c r="C20" s="6"/>
      <c r="D20" s="9"/>
      <c r="E20" s="6"/>
      <c r="F20" s="9"/>
      <c r="G20" s="6"/>
      <c r="H20" s="145" t="s">
        <v>44</v>
      </c>
      <c r="I20" s="145"/>
      <c r="J20" s="145"/>
      <c r="K20" s="145"/>
      <c r="L20" s="145"/>
      <c r="M20" s="145"/>
      <c r="N20" s="145"/>
    </row>
    <row r="21" spans="1:66" x14ac:dyDescent="0.2">
      <c r="A21" s="13" t="s">
        <v>45</v>
      </c>
      <c r="B21" s="6"/>
      <c r="C21" s="6"/>
      <c r="D21" s="9"/>
      <c r="E21" s="6"/>
      <c r="F21" s="9"/>
      <c r="G21" s="6"/>
      <c r="H21" s="145" t="s">
        <v>46</v>
      </c>
      <c r="I21" s="145"/>
      <c r="J21" s="145"/>
      <c r="K21" s="145"/>
      <c r="L21" s="145"/>
      <c r="M21" s="145"/>
      <c r="N21" s="145"/>
    </row>
    <row r="22" spans="1:66" x14ac:dyDescent="0.2">
      <c r="A22" s="7" t="s">
        <v>47</v>
      </c>
      <c r="B22" s="6"/>
      <c r="C22" s="6"/>
      <c r="D22" s="139">
        <f>0.1*F19</f>
        <v>0</v>
      </c>
      <c r="E22" s="6"/>
      <c r="F22" s="9"/>
      <c r="G22" s="6"/>
      <c r="H22" s="145" t="s">
        <v>48</v>
      </c>
      <c r="I22" s="145"/>
      <c r="J22" s="145"/>
      <c r="K22" s="145"/>
      <c r="L22" s="145"/>
      <c r="M22" s="145"/>
      <c r="N22" s="145"/>
    </row>
    <row r="23" spans="1:66" x14ac:dyDescent="0.2">
      <c r="A23" s="7" t="s">
        <v>49</v>
      </c>
      <c r="B23" s="6"/>
      <c r="C23" s="6"/>
      <c r="D23" s="142"/>
      <c r="E23" s="6"/>
      <c r="F23" s="9"/>
      <c r="G23" s="6"/>
      <c r="H23" s="145" t="s">
        <v>50</v>
      </c>
      <c r="I23" s="145"/>
      <c r="J23" s="145"/>
      <c r="K23" s="145"/>
      <c r="L23" s="145"/>
      <c r="M23" s="145"/>
      <c r="N23" s="145"/>
    </row>
    <row r="24" spans="1:66" x14ac:dyDescent="0.2">
      <c r="A24" s="7" t="s">
        <v>51</v>
      </c>
      <c r="B24" s="6"/>
      <c r="C24" s="6"/>
      <c r="D24" s="139">
        <v>0</v>
      </c>
      <c r="E24" s="6"/>
      <c r="F24" s="9"/>
      <c r="G24" s="6"/>
      <c r="H24" s="145" t="s">
        <v>52</v>
      </c>
      <c r="I24" s="145"/>
      <c r="J24" s="145"/>
      <c r="K24" s="145"/>
      <c r="L24" s="145"/>
      <c r="M24" s="145"/>
      <c r="N24" s="145"/>
    </row>
    <row r="25" spans="1:66" x14ac:dyDescent="0.2">
      <c r="A25" s="7" t="s">
        <v>53</v>
      </c>
      <c r="B25" s="6"/>
      <c r="C25" s="6"/>
      <c r="D25" s="142"/>
      <c r="E25" s="6"/>
      <c r="F25" s="9"/>
      <c r="G25" s="6"/>
      <c r="H25" s="12"/>
      <c r="I25" s="12"/>
      <c r="J25" s="12"/>
      <c r="K25" s="12"/>
      <c r="L25" s="12"/>
      <c r="M25" s="12"/>
      <c r="N25" s="12"/>
    </row>
    <row r="26" spans="1:66" x14ac:dyDescent="0.2">
      <c r="A26" s="7" t="s">
        <v>54</v>
      </c>
      <c r="B26" s="6"/>
      <c r="C26" s="6"/>
      <c r="D26" s="9"/>
      <c r="E26" s="6"/>
      <c r="F26" s="9"/>
      <c r="G26" s="6"/>
      <c r="H26" s="145" t="s">
        <v>55</v>
      </c>
      <c r="I26" s="145"/>
      <c r="J26" s="145"/>
      <c r="K26" s="145"/>
      <c r="L26" s="145"/>
      <c r="M26" s="145"/>
      <c r="N26" s="145"/>
    </row>
    <row r="27" spans="1:66" x14ac:dyDescent="0.2">
      <c r="A27" s="7" t="s">
        <v>56</v>
      </c>
      <c r="B27" s="6"/>
      <c r="C27" s="6"/>
      <c r="D27" s="9"/>
      <c r="E27" s="9" t="s">
        <v>57</v>
      </c>
      <c r="F27" s="139">
        <f>D22+D24</f>
        <v>0</v>
      </c>
      <c r="G27" s="6"/>
      <c r="H27" s="145" t="s">
        <v>128</v>
      </c>
      <c r="I27" s="145"/>
      <c r="J27" s="145"/>
      <c r="K27" s="145"/>
      <c r="L27" s="145"/>
      <c r="M27" s="145"/>
      <c r="N27" s="145"/>
    </row>
    <row r="28" spans="1:66" x14ac:dyDescent="0.2">
      <c r="A28" s="13" t="s">
        <v>58</v>
      </c>
      <c r="B28" s="6"/>
      <c r="C28" s="6"/>
      <c r="D28" s="9"/>
      <c r="E28" s="9" t="s">
        <v>59</v>
      </c>
      <c r="F28" s="140">
        <f>F19-F27</f>
        <v>0</v>
      </c>
      <c r="G28" s="6"/>
      <c r="H28" s="145" t="s">
        <v>60</v>
      </c>
      <c r="I28" s="145"/>
      <c r="J28" s="145"/>
      <c r="K28" s="145"/>
      <c r="L28" s="145"/>
      <c r="M28" s="145"/>
      <c r="N28" s="145"/>
    </row>
    <row r="29" spans="1:66" x14ac:dyDescent="0.2">
      <c r="A29" s="7" t="s">
        <v>61</v>
      </c>
      <c r="B29" s="6"/>
      <c r="C29" s="6"/>
      <c r="D29" s="9"/>
      <c r="E29" s="6"/>
      <c r="F29" s="142"/>
      <c r="G29" s="6"/>
      <c r="H29" s="145" t="s">
        <v>62</v>
      </c>
      <c r="I29" s="145"/>
      <c r="J29" s="145"/>
      <c r="K29" s="145"/>
      <c r="L29" s="145"/>
      <c r="M29" s="145"/>
      <c r="N29" s="145"/>
    </row>
    <row r="30" spans="1:66" x14ac:dyDescent="0.2">
      <c r="A30" s="19" t="s">
        <v>63</v>
      </c>
      <c r="B30" s="6"/>
      <c r="C30" s="6"/>
      <c r="D30" s="9"/>
      <c r="E30" s="9" t="s">
        <v>64</v>
      </c>
      <c r="F30" s="139">
        <f>'Contract Schedule of Values'!D45+'Change Order Schedule of Values'!D46</f>
        <v>0</v>
      </c>
      <c r="G30" s="6"/>
      <c r="H30" s="145" t="s">
        <v>65</v>
      </c>
      <c r="I30" s="145"/>
      <c r="J30" s="145"/>
      <c r="K30" s="145"/>
      <c r="L30" s="145"/>
      <c r="M30" s="145"/>
      <c r="N30" s="145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</row>
    <row r="31" spans="1:66" x14ac:dyDescent="0.2">
      <c r="A31" s="7" t="s">
        <v>66</v>
      </c>
      <c r="B31" s="6"/>
      <c r="C31" s="6"/>
      <c r="D31" s="9"/>
      <c r="E31" s="9"/>
      <c r="F31" s="139"/>
      <c r="G31" s="6"/>
      <c r="H31" s="1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</row>
    <row r="32" spans="1:66" x14ac:dyDescent="0.2">
      <c r="A32" s="13" t="s">
        <v>67</v>
      </c>
      <c r="B32" s="6"/>
      <c r="C32" s="6"/>
      <c r="D32" s="9" t="s">
        <v>68</v>
      </c>
      <c r="E32" s="6"/>
      <c r="F32" s="143">
        <f>F28-F30</f>
        <v>0</v>
      </c>
      <c r="G32" s="6"/>
      <c r="H32" s="145" t="s">
        <v>69</v>
      </c>
      <c r="I32" s="145"/>
      <c r="J32" s="145"/>
      <c r="K32" s="145"/>
      <c r="L32" s="145"/>
      <c r="M32" s="145"/>
      <c r="N32" s="145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</row>
    <row r="33" spans="1:66" x14ac:dyDescent="0.2">
      <c r="A33" s="13" t="s">
        <v>70</v>
      </c>
      <c r="B33" s="6"/>
      <c r="C33" s="6"/>
      <c r="D33" s="9"/>
      <c r="E33" s="6"/>
      <c r="F33" s="9"/>
      <c r="G33" s="6"/>
      <c r="H33" s="145" t="s">
        <v>127</v>
      </c>
      <c r="I33" s="145"/>
      <c r="J33" s="145"/>
      <c r="K33" s="145"/>
      <c r="L33" s="145"/>
      <c r="M33" s="145"/>
      <c r="N33" s="145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x14ac:dyDescent="0.2">
      <c r="A34" s="7" t="s">
        <v>71</v>
      </c>
      <c r="B34" s="6"/>
      <c r="C34" s="6"/>
      <c r="D34" s="139">
        <f>F18-F28</f>
        <v>2.7000000000000009E-5</v>
      </c>
      <c r="E34" s="6"/>
      <c r="F34" s="9"/>
      <c r="G34" s="6"/>
      <c r="H34" s="145" t="s">
        <v>72</v>
      </c>
      <c r="I34" s="145"/>
      <c r="J34" s="145"/>
      <c r="K34" s="145"/>
      <c r="L34" s="145"/>
      <c r="M34" s="145"/>
      <c r="N34" s="145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x14ac:dyDescent="0.2">
      <c r="A35" s="6"/>
      <c r="B35" s="6"/>
      <c r="C35" s="6"/>
      <c r="D35" s="9"/>
      <c r="E35" s="6"/>
      <c r="F35" s="9"/>
      <c r="G35" s="6"/>
      <c r="H35" s="145" t="s">
        <v>73</v>
      </c>
      <c r="I35" s="145"/>
      <c r="J35" s="145"/>
      <c r="K35" s="145"/>
      <c r="L35" s="145"/>
      <c r="M35" s="145"/>
      <c r="N35" s="145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x14ac:dyDescent="0.2">
      <c r="A36" s="6"/>
      <c r="B36" s="6"/>
      <c r="C36" s="6"/>
      <c r="D36" s="9"/>
      <c r="E36" s="6"/>
      <c r="F36" s="9"/>
      <c r="G36" s="6"/>
      <c r="H36" s="1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x14ac:dyDescent="0.2">
      <c r="A37" s="20" t="s">
        <v>74</v>
      </c>
      <c r="B37" s="23"/>
      <c r="C37" s="24" t="s">
        <v>75</v>
      </c>
      <c r="D37" s="25"/>
      <c r="E37" s="24" t="s">
        <v>76</v>
      </c>
      <c r="F37" s="26"/>
      <c r="G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x14ac:dyDescent="0.2">
      <c r="A38" s="27" t="s">
        <v>77</v>
      </c>
      <c r="B38" s="28"/>
      <c r="C38" s="27"/>
      <c r="D38" s="29"/>
      <c r="E38" s="27"/>
      <c r="F38" s="29"/>
      <c r="G38" s="6"/>
      <c r="H38" s="6" t="s">
        <v>78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x14ac:dyDescent="0.2">
      <c r="A39" s="27" t="s">
        <v>79</v>
      </c>
      <c r="B39" s="28"/>
      <c r="C39" s="27"/>
      <c r="D39" s="124"/>
      <c r="E39" s="27"/>
      <c r="F39" s="30">
        <v>0</v>
      </c>
      <c r="G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x14ac:dyDescent="0.2">
      <c r="A40" s="20" t="s">
        <v>80</v>
      </c>
      <c r="B40" s="23"/>
      <c r="C40" s="20"/>
      <c r="D40" s="30">
        <v>0</v>
      </c>
      <c r="E40" s="20"/>
      <c r="F40" s="31">
        <v>0</v>
      </c>
      <c r="G40" s="6"/>
      <c r="H40" s="6" t="s">
        <v>81</v>
      </c>
      <c r="I40" s="6"/>
      <c r="J40" s="6"/>
      <c r="K40" s="6"/>
      <c r="L40" s="6" t="s">
        <v>82</v>
      </c>
      <c r="M40" s="9"/>
      <c r="N40" s="1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x14ac:dyDescent="0.2">
      <c r="A41" s="24" t="s">
        <v>83</v>
      </c>
      <c r="B41" s="23"/>
      <c r="C41" s="20"/>
      <c r="D41" s="32">
        <f>SUM(D39:D40)</f>
        <v>0</v>
      </c>
      <c r="E41" s="20"/>
      <c r="F41" s="32">
        <f>SUM(F39:F40)*-1</f>
        <v>0</v>
      </c>
      <c r="G41" s="6"/>
      <c r="H41" s="6"/>
      <c r="I41" s="6"/>
      <c r="J41" s="6"/>
      <c r="K41" s="6"/>
      <c r="L41" s="6"/>
      <c r="M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x14ac:dyDescent="0.2">
      <c r="A42" s="33" t="s">
        <v>84</v>
      </c>
      <c r="B42" s="34"/>
      <c r="C42" s="33"/>
      <c r="D42" s="14">
        <f>D41+F41</f>
        <v>0</v>
      </c>
      <c r="E42" s="33"/>
      <c r="F42" s="3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ht="12.75" customHeight="1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x14ac:dyDescent="0.2">
      <c r="H44" s="6"/>
      <c r="I44" s="80"/>
      <c r="J44" s="16"/>
      <c r="K44" s="146"/>
      <c r="L44" s="146"/>
      <c r="M44" s="6"/>
      <c r="N44" s="6"/>
    </row>
    <row r="45" spans="1:66" x14ac:dyDescent="0.2">
      <c r="I45" s="6"/>
      <c r="K45" s="17"/>
      <c r="L45" s="6"/>
      <c r="M45" s="6"/>
      <c r="N45" s="6"/>
    </row>
    <row r="46" spans="1:66" x14ac:dyDescent="0.2">
      <c r="H46" s="6"/>
      <c r="I46" s="6"/>
      <c r="J46" s="6"/>
      <c r="K46" s="6"/>
      <c r="L46" s="6"/>
      <c r="M46" s="6"/>
      <c r="N46" s="6"/>
    </row>
    <row r="47" spans="1:66" x14ac:dyDescent="0.2">
      <c r="D47" s="71"/>
      <c r="H47" s="6"/>
      <c r="I47" s="6"/>
      <c r="J47" s="6"/>
      <c r="K47" s="6"/>
      <c r="L47" s="6"/>
      <c r="M47" s="6"/>
      <c r="N47" s="6"/>
    </row>
    <row r="48" spans="1:66" ht="15" x14ac:dyDescent="0.25">
      <c r="H48" s="11"/>
      <c r="I48" s="6"/>
      <c r="J48" s="6"/>
      <c r="K48" s="6"/>
      <c r="L48" s="6"/>
      <c r="M48" s="6"/>
      <c r="N48" s="6"/>
    </row>
    <row r="49" spans="8:14" x14ac:dyDescent="0.2">
      <c r="I49" s="6"/>
      <c r="J49" s="6"/>
      <c r="K49" s="6"/>
      <c r="L49" s="6"/>
      <c r="M49" s="6"/>
      <c r="N49" s="6"/>
    </row>
    <row r="50" spans="8:14" x14ac:dyDescent="0.2">
      <c r="H50" s="6"/>
      <c r="I50" s="6"/>
      <c r="J50" s="6"/>
      <c r="K50" s="6"/>
      <c r="L50" s="6"/>
      <c r="M50" s="6"/>
      <c r="N50" s="6"/>
    </row>
    <row r="51" spans="8:14" x14ac:dyDescent="0.2">
      <c r="H51" s="6"/>
      <c r="I51" s="6"/>
      <c r="J51" s="6"/>
      <c r="K51" s="6"/>
      <c r="L51" s="6"/>
      <c r="M51" s="6"/>
      <c r="N51" s="6"/>
    </row>
    <row r="52" spans="8:14" x14ac:dyDescent="0.2">
      <c r="H52" s="6"/>
      <c r="I52" s="6"/>
      <c r="J52" s="6"/>
      <c r="K52" s="6"/>
      <c r="L52" s="6"/>
      <c r="M52" s="6"/>
      <c r="N52" s="6"/>
    </row>
    <row r="53" spans="8:14" x14ac:dyDescent="0.2">
      <c r="H53" s="6"/>
      <c r="I53" s="6"/>
      <c r="J53" s="6"/>
      <c r="K53" s="6"/>
      <c r="L53" s="6"/>
      <c r="M53" s="6"/>
      <c r="N53" s="6"/>
    </row>
    <row r="54" spans="8:14" x14ac:dyDescent="0.2">
      <c r="H54" s="21"/>
      <c r="I54" s="6"/>
      <c r="J54" s="6"/>
      <c r="K54" s="6"/>
      <c r="L54" s="6"/>
      <c r="M54" s="6"/>
      <c r="N54" s="6"/>
    </row>
    <row r="55" spans="8:14" x14ac:dyDescent="0.2">
      <c r="H55" s="22"/>
      <c r="I55" s="6"/>
      <c r="J55" s="6"/>
      <c r="K55" s="6"/>
      <c r="L55" s="6"/>
      <c r="M55" s="6"/>
      <c r="N55" s="6"/>
    </row>
    <row r="56" spans="8:14" x14ac:dyDescent="0.2">
      <c r="H56" s="22"/>
      <c r="I56" s="6"/>
      <c r="J56" s="6"/>
      <c r="K56" s="6"/>
      <c r="L56" s="6"/>
      <c r="M56" s="6"/>
      <c r="N56" s="6"/>
    </row>
    <row r="57" spans="8:14" x14ac:dyDescent="0.2">
      <c r="H57" s="6"/>
      <c r="I57" s="7"/>
      <c r="J57" s="6"/>
      <c r="K57" s="6"/>
      <c r="L57" s="6"/>
      <c r="M57" s="6"/>
      <c r="N57" s="6"/>
    </row>
    <row r="58" spans="8:14" x14ac:dyDescent="0.2">
      <c r="I58" s="6"/>
      <c r="J58" s="6"/>
      <c r="K58" s="6"/>
      <c r="L58" s="6"/>
      <c r="M58" s="6"/>
    </row>
    <row r="59" spans="8:14" x14ac:dyDescent="0.2">
      <c r="H59" s="6"/>
      <c r="I59" s="6"/>
      <c r="J59" s="6"/>
      <c r="K59" s="6"/>
      <c r="L59" s="6"/>
      <c r="M59" s="6"/>
      <c r="N59" s="9"/>
    </row>
    <row r="60" spans="8:14" x14ac:dyDescent="0.2">
      <c r="H60" s="6"/>
      <c r="I60" s="6"/>
      <c r="J60" s="6"/>
      <c r="K60" s="6"/>
      <c r="L60" s="6"/>
      <c r="M60" s="6"/>
      <c r="N60" s="6"/>
    </row>
    <row r="61" spans="8:14" x14ac:dyDescent="0.2">
      <c r="H61" s="6"/>
      <c r="I61" s="6"/>
      <c r="J61" s="6"/>
      <c r="K61" s="6"/>
      <c r="L61" s="6"/>
      <c r="M61" s="6"/>
      <c r="N61" s="6"/>
    </row>
    <row r="62" spans="8:14" x14ac:dyDescent="0.2">
      <c r="H62" s="6"/>
      <c r="I62" s="6"/>
      <c r="J62" s="6"/>
      <c r="K62" s="6"/>
      <c r="L62" s="6"/>
      <c r="M62" s="6"/>
      <c r="N62" s="6"/>
    </row>
    <row r="63" spans="8:14" x14ac:dyDescent="0.2">
      <c r="I63" s="6"/>
      <c r="J63" s="6"/>
      <c r="K63" s="6"/>
      <c r="L63" s="6"/>
      <c r="M63" s="6"/>
      <c r="N63" s="6"/>
    </row>
  </sheetData>
  <mergeCells count="18">
    <mergeCell ref="H28:N28"/>
    <mergeCell ref="H29:N29"/>
    <mergeCell ref="H30:N30"/>
    <mergeCell ref="H22:N22"/>
    <mergeCell ref="H23:N23"/>
    <mergeCell ref="H24:N24"/>
    <mergeCell ref="H26:N26"/>
    <mergeCell ref="H27:N27"/>
    <mergeCell ref="H17:N17"/>
    <mergeCell ref="H18:N18"/>
    <mergeCell ref="H19:N19"/>
    <mergeCell ref="H20:N20"/>
    <mergeCell ref="H21:N21"/>
    <mergeCell ref="H32:N32"/>
    <mergeCell ref="H33:N33"/>
    <mergeCell ref="H34:N34"/>
    <mergeCell ref="H35:N35"/>
    <mergeCell ref="K44:L44"/>
  </mergeCells>
  <phoneticPr fontId="0" type="noConversion"/>
  <printOptions horizontalCentered="1" verticalCentered="1"/>
  <pageMargins left="0.5" right="0.5" top="0.75" bottom="0.75" header="0.5" footer="0.5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opLeftCell="B1" workbookViewId="0">
      <selection activeCell="G25" sqref="G25"/>
    </sheetView>
  </sheetViews>
  <sheetFormatPr defaultRowHeight="12.75" x14ac:dyDescent="0.2"/>
  <cols>
    <col min="2" max="2" width="29.28515625" customWidth="1"/>
    <col min="3" max="3" width="12.140625" bestFit="1" customWidth="1"/>
    <col min="4" max="4" width="14.7109375" customWidth="1"/>
    <col min="5" max="5" width="10.7109375" customWidth="1"/>
    <col min="6" max="6" width="11.7109375" bestFit="1" customWidth="1"/>
    <col min="7" max="7" width="13.5703125" customWidth="1"/>
    <col min="9" max="9" width="13" customWidth="1"/>
    <col min="10" max="10" width="14.7109375" customWidth="1"/>
  </cols>
  <sheetData>
    <row r="1" spans="1:10" x14ac:dyDescent="0.2">
      <c r="D1" s="36"/>
      <c r="E1" s="1"/>
    </row>
    <row r="2" spans="1:10" ht="15.75" x14ac:dyDescent="0.25">
      <c r="A2" s="82" t="s">
        <v>85</v>
      </c>
      <c r="B2" s="81" t="s">
        <v>5</v>
      </c>
      <c r="D2" s="36"/>
      <c r="E2" s="37" t="s">
        <v>86</v>
      </c>
      <c r="I2" s="38"/>
      <c r="J2" s="38" t="s">
        <v>87</v>
      </c>
    </row>
    <row r="3" spans="1:10" ht="13.5" thickBot="1" x14ac:dyDescent="0.25">
      <c r="A3" s="39"/>
      <c r="B3" s="40"/>
      <c r="C3" s="40"/>
      <c r="D3" s="41"/>
      <c r="E3" s="40"/>
      <c r="F3" s="40"/>
      <c r="G3" s="40"/>
      <c r="H3" s="40"/>
      <c r="I3" s="40"/>
      <c r="J3" s="40"/>
    </row>
    <row r="4" spans="1:10" x14ac:dyDescent="0.2">
      <c r="D4" s="36"/>
    </row>
    <row r="5" spans="1:10" x14ac:dyDescent="0.2">
      <c r="A5" s="83" t="s">
        <v>88</v>
      </c>
      <c r="B5">
        <f>'Application-Cert for Payment'!B8</f>
        <v>0</v>
      </c>
      <c r="C5" s="85" t="s">
        <v>3</v>
      </c>
      <c r="D5" s="87">
        <f>'Application-Cert for Payment'!F3</f>
        <v>0</v>
      </c>
      <c r="I5" s="38" t="s">
        <v>89</v>
      </c>
      <c r="J5" s="130">
        <f>'Application-Cert for Payment'!L3</f>
        <v>0</v>
      </c>
    </row>
    <row r="6" spans="1:10" x14ac:dyDescent="0.2">
      <c r="D6" s="36"/>
      <c r="I6" s="38" t="s">
        <v>10</v>
      </c>
      <c r="J6" s="131">
        <f>'Application-Cert for Payment'!L4</f>
        <v>0</v>
      </c>
    </row>
    <row r="7" spans="1:10" x14ac:dyDescent="0.2">
      <c r="D7" s="36"/>
      <c r="I7" s="38" t="s">
        <v>90</v>
      </c>
      <c r="J7" s="86" t="s">
        <v>91</v>
      </c>
    </row>
    <row r="8" spans="1:10" x14ac:dyDescent="0.2">
      <c r="D8" s="36"/>
      <c r="I8" s="38" t="s">
        <v>92</v>
      </c>
      <c r="J8" s="12">
        <f>'Application-Cert for Payment'!L7</f>
        <v>0</v>
      </c>
    </row>
    <row r="9" spans="1:10" x14ac:dyDescent="0.2">
      <c r="D9" s="36"/>
    </row>
    <row r="10" spans="1:10" x14ac:dyDescent="0.2">
      <c r="A10" s="42" t="s">
        <v>93</v>
      </c>
      <c r="B10" s="42" t="s">
        <v>94</v>
      </c>
      <c r="C10" s="42" t="s">
        <v>95</v>
      </c>
      <c r="D10" s="43" t="s">
        <v>96</v>
      </c>
      <c r="E10" s="42" t="s">
        <v>97</v>
      </c>
      <c r="F10" s="42" t="s">
        <v>98</v>
      </c>
      <c r="G10" s="44" t="s">
        <v>99</v>
      </c>
      <c r="H10" s="45"/>
      <c r="I10" s="42" t="s">
        <v>100</v>
      </c>
      <c r="J10" s="42" t="s">
        <v>101</v>
      </c>
    </row>
    <row r="11" spans="1:10" x14ac:dyDescent="0.2">
      <c r="A11" s="46"/>
      <c r="B11" s="46"/>
      <c r="C11" s="46"/>
      <c r="D11" s="47" t="s">
        <v>102</v>
      </c>
      <c r="E11" s="45"/>
      <c r="F11" s="48"/>
      <c r="G11" s="49"/>
      <c r="H11" s="48"/>
      <c r="I11" s="49"/>
      <c r="J11" s="49"/>
    </row>
    <row r="12" spans="1:10" x14ac:dyDescent="0.2">
      <c r="A12" s="50" t="s">
        <v>103</v>
      </c>
      <c r="B12" s="50" t="s">
        <v>104</v>
      </c>
      <c r="C12" s="50" t="s">
        <v>105</v>
      </c>
      <c r="D12" s="51" t="s">
        <v>106</v>
      </c>
      <c r="E12" s="49" t="s">
        <v>107</v>
      </c>
      <c r="F12" s="50" t="s">
        <v>108</v>
      </c>
      <c r="G12" s="50" t="s">
        <v>109</v>
      </c>
      <c r="H12" s="52"/>
      <c r="I12" s="50" t="s">
        <v>110</v>
      </c>
      <c r="J12" s="50"/>
    </row>
    <row r="13" spans="1:10" x14ac:dyDescent="0.2">
      <c r="A13" s="53" t="s">
        <v>111</v>
      </c>
      <c r="B13" s="53" t="s">
        <v>112</v>
      </c>
      <c r="C13" s="53" t="s">
        <v>113</v>
      </c>
      <c r="D13" s="54" t="s">
        <v>114</v>
      </c>
      <c r="E13" s="53" t="s">
        <v>115</v>
      </c>
      <c r="F13" s="53" t="s">
        <v>116</v>
      </c>
      <c r="G13" s="53" t="s">
        <v>117</v>
      </c>
      <c r="H13" s="55" t="s">
        <v>118</v>
      </c>
      <c r="I13" s="53" t="s">
        <v>119</v>
      </c>
      <c r="J13" s="53" t="s">
        <v>120</v>
      </c>
    </row>
    <row r="14" spans="1:10" x14ac:dyDescent="0.2">
      <c r="A14" s="57"/>
      <c r="B14" s="52"/>
      <c r="C14" s="58">
        <v>9.9999999999999995E-7</v>
      </c>
      <c r="D14" s="58"/>
      <c r="E14" s="59"/>
      <c r="F14" s="58"/>
      <c r="G14" s="60">
        <f>D14+E14+F14</f>
        <v>0</v>
      </c>
      <c r="H14" s="84">
        <f>G14/C14</f>
        <v>0</v>
      </c>
      <c r="I14" s="58">
        <f>C14-G14</f>
        <v>9.9999999999999995E-7</v>
      </c>
      <c r="J14" s="56">
        <f>0.1*G14</f>
        <v>0</v>
      </c>
    </row>
    <row r="15" spans="1:10" x14ac:dyDescent="0.2">
      <c r="A15" s="74"/>
      <c r="B15" s="52"/>
      <c r="C15" s="58">
        <v>9.9999999999999995E-7</v>
      </c>
      <c r="D15" s="73"/>
      <c r="E15" s="59"/>
      <c r="F15" s="58"/>
      <c r="G15" s="60">
        <f t="shared" ref="G15:G40" si="0">D15+E15+F15</f>
        <v>0</v>
      </c>
      <c r="H15" s="84">
        <f t="shared" ref="H15:H40" si="1">G15/C15</f>
        <v>0</v>
      </c>
      <c r="I15" s="58">
        <f t="shared" ref="I15:I40" si="2">C15-G15</f>
        <v>9.9999999999999995E-7</v>
      </c>
      <c r="J15" s="56">
        <f t="shared" ref="J15:J40" si="3">0.1*G15</f>
        <v>0</v>
      </c>
    </row>
    <row r="16" spans="1:10" x14ac:dyDescent="0.2">
      <c r="A16" s="57"/>
      <c r="B16" s="88"/>
      <c r="C16" s="58">
        <v>9.9999999999999995E-7</v>
      </c>
      <c r="D16" s="36"/>
      <c r="E16" s="59"/>
      <c r="F16" s="58"/>
      <c r="G16" s="60">
        <f t="shared" si="0"/>
        <v>0</v>
      </c>
      <c r="H16" s="84">
        <f t="shared" si="1"/>
        <v>0</v>
      </c>
      <c r="I16" s="58">
        <f t="shared" si="2"/>
        <v>9.9999999999999995E-7</v>
      </c>
      <c r="J16" s="56">
        <f t="shared" si="3"/>
        <v>0</v>
      </c>
    </row>
    <row r="17" spans="1:10" x14ac:dyDescent="0.2">
      <c r="A17" s="61"/>
      <c r="B17" s="62"/>
      <c r="C17" s="58">
        <v>9.9999999999999995E-7</v>
      </c>
      <c r="D17" s="36"/>
      <c r="E17" s="63"/>
      <c r="F17" s="64"/>
      <c r="G17" s="60">
        <f t="shared" si="0"/>
        <v>0</v>
      </c>
      <c r="H17" s="84">
        <f t="shared" si="1"/>
        <v>0</v>
      </c>
      <c r="I17" s="58">
        <f t="shared" si="2"/>
        <v>9.9999999999999995E-7</v>
      </c>
      <c r="J17" s="56">
        <f t="shared" si="3"/>
        <v>0</v>
      </c>
    </row>
    <row r="18" spans="1:10" x14ac:dyDescent="0.2">
      <c r="A18" s="61"/>
      <c r="B18" s="62"/>
      <c r="C18" s="58">
        <v>9.9999999999999995E-7</v>
      </c>
      <c r="D18" s="36"/>
      <c r="E18" s="63"/>
      <c r="F18" s="64"/>
      <c r="G18" s="60">
        <f t="shared" si="0"/>
        <v>0</v>
      </c>
      <c r="H18" s="84">
        <f t="shared" si="1"/>
        <v>0</v>
      </c>
      <c r="I18" s="58">
        <f t="shared" si="2"/>
        <v>9.9999999999999995E-7</v>
      </c>
      <c r="J18" s="56">
        <f t="shared" si="3"/>
        <v>0</v>
      </c>
    </row>
    <row r="19" spans="1:10" x14ac:dyDescent="0.2">
      <c r="A19" s="57"/>
      <c r="B19" s="52"/>
      <c r="C19" s="58">
        <v>9.9999999999999995E-7</v>
      </c>
      <c r="D19" s="36"/>
      <c r="E19" s="59"/>
      <c r="F19" s="58"/>
      <c r="G19" s="60">
        <f t="shared" si="0"/>
        <v>0</v>
      </c>
      <c r="H19" s="84">
        <f t="shared" si="1"/>
        <v>0</v>
      </c>
      <c r="I19" s="58">
        <f t="shared" si="2"/>
        <v>9.9999999999999995E-7</v>
      </c>
      <c r="J19" s="56">
        <f t="shared" si="3"/>
        <v>0</v>
      </c>
    </row>
    <row r="20" spans="1:10" x14ac:dyDescent="0.2">
      <c r="A20" s="57"/>
      <c r="B20" s="52"/>
      <c r="C20" s="58">
        <v>9.9999999999999995E-7</v>
      </c>
      <c r="D20" s="58"/>
      <c r="E20" s="59"/>
      <c r="F20" s="58"/>
      <c r="G20" s="60">
        <f t="shared" si="0"/>
        <v>0</v>
      </c>
      <c r="H20" s="84">
        <f t="shared" si="1"/>
        <v>0</v>
      </c>
      <c r="I20" s="58">
        <f t="shared" si="2"/>
        <v>9.9999999999999995E-7</v>
      </c>
      <c r="J20" s="56">
        <f t="shared" si="3"/>
        <v>0</v>
      </c>
    </row>
    <row r="21" spans="1:10" x14ac:dyDescent="0.2">
      <c r="A21" s="74"/>
      <c r="B21" s="52"/>
      <c r="C21" s="58">
        <v>9.9999999999999995E-7</v>
      </c>
      <c r="D21" s="58"/>
      <c r="E21" s="59"/>
      <c r="F21" s="58"/>
      <c r="G21" s="60">
        <f t="shared" si="0"/>
        <v>0</v>
      </c>
      <c r="H21" s="84">
        <f t="shared" si="1"/>
        <v>0</v>
      </c>
      <c r="I21" s="58">
        <f t="shared" si="2"/>
        <v>9.9999999999999995E-7</v>
      </c>
      <c r="J21" s="56">
        <f t="shared" si="3"/>
        <v>0</v>
      </c>
    </row>
    <row r="22" spans="1:10" x14ac:dyDescent="0.2">
      <c r="A22" s="57"/>
      <c r="B22" s="52"/>
      <c r="C22" s="58">
        <v>9.9999999999999995E-7</v>
      </c>
      <c r="D22" s="58"/>
      <c r="E22" s="59"/>
      <c r="F22" s="58"/>
      <c r="G22" s="60">
        <f t="shared" si="0"/>
        <v>0</v>
      </c>
      <c r="H22" s="84">
        <f t="shared" si="1"/>
        <v>0</v>
      </c>
      <c r="I22" s="58">
        <f t="shared" si="2"/>
        <v>9.9999999999999995E-7</v>
      </c>
      <c r="J22" s="56">
        <f t="shared" si="3"/>
        <v>0</v>
      </c>
    </row>
    <row r="23" spans="1:10" x14ac:dyDescent="0.2">
      <c r="A23" s="57"/>
      <c r="B23" s="52"/>
      <c r="C23" s="58">
        <v>9.9999999999999995E-7</v>
      </c>
      <c r="D23" s="58"/>
      <c r="E23" s="59"/>
      <c r="F23" s="58"/>
      <c r="G23" s="60">
        <f t="shared" si="0"/>
        <v>0</v>
      </c>
      <c r="H23" s="84">
        <f t="shared" si="1"/>
        <v>0</v>
      </c>
      <c r="I23" s="58">
        <f t="shared" si="2"/>
        <v>9.9999999999999995E-7</v>
      </c>
      <c r="J23" s="56">
        <f t="shared" si="3"/>
        <v>0</v>
      </c>
    </row>
    <row r="24" spans="1:10" x14ac:dyDescent="0.2">
      <c r="A24" s="57"/>
      <c r="B24" s="52"/>
      <c r="C24" s="58">
        <v>9.9999999999999995E-7</v>
      </c>
      <c r="D24" s="58"/>
      <c r="E24" s="59"/>
      <c r="F24" s="58"/>
      <c r="G24" s="60">
        <f t="shared" si="0"/>
        <v>0</v>
      </c>
      <c r="H24" s="84">
        <f t="shared" si="1"/>
        <v>0</v>
      </c>
      <c r="I24" s="58">
        <f t="shared" si="2"/>
        <v>9.9999999999999995E-7</v>
      </c>
      <c r="J24" s="56">
        <f t="shared" si="3"/>
        <v>0</v>
      </c>
    </row>
    <row r="25" spans="1:10" x14ac:dyDescent="0.2">
      <c r="A25" s="57"/>
      <c r="B25" s="52"/>
      <c r="C25" s="58">
        <v>9.9999999999999995E-7</v>
      </c>
      <c r="D25" s="58"/>
      <c r="E25" s="59"/>
      <c r="F25" s="58"/>
      <c r="G25" s="60">
        <f t="shared" si="0"/>
        <v>0</v>
      </c>
      <c r="H25" s="84">
        <f t="shared" si="1"/>
        <v>0</v>
      </c>
      <c r="I25" s="58">
        <f t="shared" si="2"/>
        <v>9.9999999999999995E-7</v>
      </c>
      <c r="J25" s="56">
        <f t="shared" si="3"/>
        <v>0</v>
      </c>
    </row>
    <row r="26" spans="1:10" x14ac:dyDescent="0.2">
      <c r="A26" s="57"/>
      <c r="B26" s="52"/>
      <c r="C26" s="58">
        <v>9.9999999999999995E-7</v>
      </c>
      <c r="D26" s="58"/>
      <c r="E26" s="59"/>
      <c r="F26" s="58"/>
      <c r="G26" s="60">
        <f t="shared" si="0"/>
        <v>0</v>
      </c>
      <c r="H26" s="84">
        <f t="shared" si="1"/>
        <v>0</v>
      </c>
      <c r="I26" s="58">
        <f t="shared" si="2"/>
        <v>9.9999999999999995E-7</v>
      </c>
      <c r="J26" s="56">
        <f t="shared" si="3"/>
        <v>0</v>
      </c>
    </row>
    <row r="27" spans="1:10" x14ac:dyDescent="0.2">
      <c r="A27" s="57"/>
      <c r="B27" s="52"/>
      <c r="C27" s="58">
        <v>9.9999999999999995E-7</v>
      </c>
      <c r="D27" s="58"/>
      <c r="E27" s="59"/>
      <c r="F27" s="58"/>
      <c r="G27" s="60">
        <f t="shared" si="0"/>
        <v>0</v>
      </c>
      <c r="H27" s="84">
        <f t="shared" si="1"/>
        <v>0</v>
      </c>
      <c r="I27" s="58">
        <f t="shared" si="2"/>
        <v>9.9999999999999995E-7</v>
      </c>
      <c r="J27" s="56">
        <f t="shared" si="3"/>
        <v>0</v>
      </c>
    </row>
    <row r="28" spans="1:10" x14ac:dyDescent="0.2">
      <c r="A28" s="57"/>
      <c r="B28" s="52"/>
      <c r="C28" s="58">
        <v>9.9999999999999995E-7</v>
      </c>
      <c r="D28" s="58"/>
      <c r="E28" s="59"/>
      <c r="F28" s="58"/>
      <c r="G28" s="60">
        <f t="shared" si="0"/>
        <v>0</v>
      </c>
      <c r="H28" s="84">
        <f t="shared" si="1"/>
        <v>0</v>
      </c>
      <c r="I28" s="58">
        <f t="shared" si="2"/>
        <v>9.9999999999999995E-7</v>
      </c>
      <c r="J28" s="56">
        <f t="shared" si="3"/>
        <v>0</v>
      </c>
    </row>
    <row r="29" spans="1:10" x14ac:dyDescent="0.2">
      <c r="A29" s="57"/>
      <c r="B29" s="52"/>
      <c r="C29" s="58">
        <v>9.9999999999999995E-7</v>
      </c>
      <c r="D29" s="58"/>
      <c r="E29" s="59"/>
      <c r="F29" s="58"/>
      <c r="G29" s="60">
        <f t="shared" si="0"/>
        <v>0</v>
      </c>
      <c r="H29" s="84">
        <f t="shared" si="1"/>
        <v>0</v>
      </c>
      <c r="I29" s="58">
        <f t="shared" si="2"/>
        <v>9.9999999999999995E-7</v>
      </c>
      <c r="J29" s="56">
        <f t="shared" si="3"/>
        <v>0</v>
      </c>
    </row>
    <row r="30" spans="1:10" x14ac:dyDescent="0.2">
      <c r="A30" s="57"/>
      <c r="B30" s="52"/>
      <c r="C30" s="58">
        <v>9.9999999999999995E-7</v>
      </c>
      <c r="D30" s="58"/>
      <c r="E30" s="59"/>
      <c r="F30" s="58"/>
      <c r="G30" s="60">
        <f t="shared" si="0"/>
        <v>0</v>
      </c>
      <c r="H30" s="84">
        <f t="shared" si="1"/>
        <v>0</v>
      </c>
      <c r="I30" s="58">
        <f t="shared" si="2"/>
        <v>9.9999999999999995E-7</v>
      </c>
      <c r="J30" s="56">
        <f t="shared" si="3"/>
        <v>0</v>
      </c>
    </row>
    <row r="31" spans="1:10" x14ac:dyDescent="0.2">
      <c r="A31" s="57"/>
      <c r="B31" s="52"/>
      <c r="C31" s="58">
        <v>9.9999999999999995E-7</v>
      </c>
      <c r="D31" s="58"/>
      <c r="E31" s="59"/>
      <c r="F31" s="58"/>
      <c r="G31" s="60">
        <f t="shared" si="0"/>
        <v>0</v>
      </c>
      <c r="H31" s="84">
        <f t="shared" si="1"/>
        <v>0</v>
      </c>
      <c r="I31" s="58">
        <f t="shared" si="2"/>
        <v>9.9999999999999995E-7</v>
      </c>
      <c r="J31" s="56">
        <f t="shared" si="3"/>
        <v>0</v>
      </c>
    </row>
    <row r="32" spans="1:10" x14ac:dyDescent="0.2">
      <c r="A32" s="57"/>
      <c r="B32" s="52"/>
      <c r="C32" s="58">
        <v>9.9999999999999995E-7</v>
      </c>
      <c r="D32" s="58"/>
      <c r="E32" s="59"/>
      <c r="F32" s="58"/>
      <c r="G32" s="60">
        <f t="shared" si="0"/>
        <v>0</v>
      </c>
      <c r="H32" s="84">
        <f t="shared" si="1"/>
        <v>0</v>
      </c>
      <c r="I32" s="58">
        <f t="shared" si="2"/>
        <v>9.9999999999999995E-7</v>
      </c>
      <c r="J32" s="56">
        <f t="shared" si="3"/>
        <v>0</v>
      </c>
    </row>
    <row r="33" spans="1:10" x14ac:dyDescent="0.2">
      <c r="A33" s="57"/>
      <c r="B33" s="52"/>
      <c r="C33" s="58">
        <v>9.9999999999999995E-7</v>
      </c>
      <c r="D33" s="58"/>
      <c r="E33" s="59"/>
      <c r="F33" s="58"/>
      <c r="G33" s="60">
        <f t="shared" si="0"/>
        <v>0</v>
      </c>
      <c r="H33" s="84">
        <f t="shared" si="1"/>
        <v>0</v>
      </c>
      <c r="I33" s="58">
        <f t="shared" si="2"/>
        <v>9.9999999999999995E-7</v>
      </c>
      <c r="J33" s="56">
        <f t="shared" si="3"/>
        <v>0</v>
      </c>
    </row>
    <row r="34" spans="1:10" x14ac:dyDescent="0.2">
      <c r="A34" s="76"/>
      <c r="B34" s="52"/>
      <c r="C34" s="58">
        <v>9.9999999999999995E-7</v>
      </c>
      <c r="D34" s="58"/>
      <c r="E34" s="59"/>
      <c r="F34" s="58"/>
      <c r="G34" s="60">
        <f t="shared" si="0"/>
        <v>0</v>
      </c>
      <c r="H34" s="84">
        <f t="shared" si="1"/>
        <v>0</v>
      </c>
      <c r="I34" s="58">
        <f t="shared" si="2"/>
        <v>9.9999999999999995E-7</v>
      </c>
      <c r="J34" s="56">
        <f t="shared" si="3"/>
        <v>0</v>
      </c>
    </row>
    <row r="35" spans="1:10" x14ac:dyDescent="0.2">
      <c r="A35" s="76"/>
      <c r="B35" s="52"/>
      <c r="C35" s="58">
        <v>9.9999999999999995E-7</v>
      </c>
      <c r="D35" s="58"/>
      <c r="E35" s="59"/>
      <c r="F35" s="58"/>
      <c r="G35" s="60">
        <f t="shared" si="0"/>
        <v>0</v>
      </c>
      <c r="H35" s="84">
        <f t="shared" si="1"/>
        <v>0</v>
      </c>
      <c r="I35" s="58">
        <f t="shared" si="2"/>
        <v>9.9999999999999995E-7</v>
      </c>
      <c r="J35" s="56">
        <f t="shared" si="3"/>
        <v>0</v>
      </c>
    </row>
    <row r="36" spans="1:10" x14ac:dyDescent="0.2">
      <c r="A36" s="76"/>
      <c r="B36" s="52"/>
      <c r="C36" s="58">
        <v>9.9999999999999995E-7</v>
      </c>
      <c r="D36" s="58"/>
      <c r="E36" s="59"/>
      <c r="F36" s="58"/>
      <c r="G36" s="60">
        <f t="shared" si="0"/>
        <v>0</v>
      </c>
      <c r="H36" s="84">
        <f t="shared" si="1"/>
        <v>0</v>
      </c>
      <c r="I36" s="58">
        <f t="shared" si="2"/>
        <v>9.9999999999999995E-7</v>
      </c>
      <c r="J36" s="56">
        <f t="shared" si="3"/>
        <v>0</v>
      </c>
    </row>
    <row r="37" spans="1:10" x14ac:dyDescent="0.2">
      <c r="A37" s="76"/>
      <c r="B37" s="52"/>
      <c r="C37" s="58">
        <v>9.9999999999999995E-7</v>
      </c>
      <c r="D37" s="58"/>
      <c r="E37" s="59"/>
      <c r="F37" s="58"/>
      <c r="G37" s="60">
        <f t="shared" si="0"/>
        <v>0</v>
      </c>
      <c r="H37" s="84">
        <f t="shared" si="1"/>
        <v>0</v>
      </c>
      <c r="I37" s="58">
        <f t="shared" si="2"/>
        <v>9.9999999999999995E-7</v>
      </c>
      <c r="J37" s="56">
        <f t="shared" si="3"/>
        <v>0</v>
      </c>
    </row>
    <row r="38" spans="1:10" x14ac:dyDescent="0.2">
      <c r="A38" s="76"/>
      <c r="B38" s="52"/>
      <c r="C38" s="58">
        <v>9.9999999999999995E-7</v>
      </c>
      <c r="D38" s="58"/>
      <c r="E38" s="59"/>
      <c r="F38" s="58"/>
      <c r="G38" s="60">
        <f t="shared" si="0"/>
        <v>0</v>
      </c>
      <c r="H38" s="84">
        <f t="shared" si="1"/>
        <v>0</v>
      </c>
      <c r="I38" s="58">
        <f t="shared" si="2"/>
        <v>9.9999999999999995E-7</v>
      </c>
      <c r="J38" s="56">
        <f t="shared" si="3"/>
        <v>0</v>
      </c>
    </row>
    <row r="39" spans="1:10" x14ac:dyDescent="0.2">
      <c r="A39" s="76"/>
      <c r="B39" s="52"/>
      <c r="C39" s="58">
        <v>9.9999999999999995E-7</v>
      </c>
      <c r="D39" s="58"/>
      <c r="E39" s="59"/>
      <c r="F39" s="58"/>
      <c r="G39" s="60">
        <f t="shared" si="0"/>
        <v>0</v>
      </c>
      <c r="H39" s="84">
        <f t="shared" si="1"/>
        <v>0</v>
      </c>
      <c r="I39" s="58">
        <f t="shared" si="2"/>
        <v>9.9999999999999995E-7</v>
      </c>
      <c r="J39" s="56">
        <f t="shared" si="3"/>
        <v>0</v>
      </c>
    </row>
    <row r="40" spans="1:10" x14ac:dyDescent="0.2">
      <c r="A40" s="76"/>
      <c r="B40" s="52"/>
      <c r="C40" s="58">
        <v>9.9999999999999995E-7</v>
      </c>
      <c r="D40" s="58"/>
      <c r="E40" s="59"/>
      <c r="F40" s="58"/>
      <c r="G40" s="60">
        <f t="shared" si="0"/>
        <v>0</v>
      </c>
      <c r="H40" s="84">
        <f t="shared" si="1"/>
        <v>0</v>
      </c>
      <c r="I40" s="58">
        <f t="shared" si="2"/>
        <v>9.9999999999999995E-7</v>
      </c>
      <c r="J40" s="56">
        <f t="shared" si="3"/>
        <v>0</v>
      </c>
    </row>
    <row r="41" spans="1:10" ht="6.75" customHeight="1" x14ac:dyDescent="0.2">
      <c r="A41" s="65"/>
      <c r="B41" s="48"/>
      <c r="C41" s="48"/>
      <c r="D41" s="66"/>
      <c r="E41" s="66"/>
      <c r="F41" s="66"/>
      <c r="G41" s="66"/>
      <c r="H41" s="78"/>
      <c r="I41" s="66"/>
      <c r="J41" s="56"/>
    </row>
    <row r="42" spans="1:10" x14ac:dyDescent="0.2">
      <c r="A42" s="67" t="s">
        <v>121</v>
      </c>
      <c r="B42" s="68"/>
      <c r="C42" s="69">
        <f>SUM(C14:C41)</f>
        <v>2.7000000000000009E-5</v>
      </c>
      <c r="D42" s="69">
        <f>SUM(D14:D41)</f>
        <v>0</v>
      </c>
      <c r="E42" s="69">
        <f>SUM(E14:E41)</f>
        <v>0</v>
      </c>
      <c r="F42" s="69">
        <f>SUM(F14:F41)</f>
        <v>0</v>
      </c>
      <c r="G42" s="69">
        <f>SUM(G14:G41)</f>
        <v>0</v>
      </c>
      <c r="H42" s="70">
        <f>G42/C42</f>
        <v>0</v>
      </c>
      <c r="I42" s="69">
        <f>SUM(I14:I41)</f>
        <v>2.7000000000000009E-5</v>
      </c>
      <c r="J42" s="69">
        <f>SUM(J14:J41)</f>
        <v>0</v>
      </c>
    </row>
    <row r="44" spans="1:10" ht="15" x14ac:dyDescent="0.2">
      <c r="B44" s="132" t="s">
        <v>122</v>
      </c>
      <c r="D44" s="71">
        <f>0.1*D42</f>
        <v>0</v>
      </c>
    </row>
    <row r="45" spans="1:10" ht="15" x14ac:dyDescent="0.2">
      <c r="B45" s="132" t="s">
        <v>123</v>
      </c>
      <c r="C45" s="132"/>
      <c r="D45" s="133">
        <f>D42-D44</f>
        <v>0</v>
      </c>
    </row>
  </sheetData>
  <printOptions horizontalCentered="1" verticalCentered="1" gridLines="1"/>
  <pageMargins left="0.45" right="0.4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1"/>
  <sheetViews>
    <sheetView topLeftCell="C1" zoomScaleNormal="100" workbookViewId="0">
      <selection activeCell="J6" sqref="J6"/>
    </sheetView>
  </sheetViews>
  <sheetFormatPr defaultRowHeight="12.75" x14ac:dyDescent="0.2"/>
  <cols>
    <col min="1" max="1" width="8.42578125" customWidth="1"/>
    <col min="2" max="2" width="24.42578125" customWidth="1"/>
    <col min="3" max="3" width="13.5703125" customWidth="1"/>
    <col min="4" max="4" width="13.5703125" style="36" customWidth="1"/>
    <col min="5" max="6" width="12" customWidth="1"/>
    <col min="7" max="7" width="14.5703125" customWidth="1"/>
    <col min="8" max="8" width="9.28515625" bestFit="1" customWidth="1"/>
    <col min="9" max="9" width="13.5703125" customWidth="1"/>
    <col min="10" max="10" width="12" customWidth="1"/>
  </cols>
  <sheetData>
    <row r="1" spans="1:10" x14ac:dyDescent="0.2">
      <c r="E1" s="1"/>
    </row>
    <row r="2" spans="1:10" ht="15" customHeight="1" x14ac:dyDescent="0.25">
      <c r="A2" s="82" t="s">
        <v>85</v>
      </c>
      <c r="B2" s="81" t="s">
        <v>5</v>
      </c>
      <c r="E2" s="37" t="s">
        <v>124</v>
      </c>
      <c r="I2" s="38"/>
      <c r="J2" s="38" t="s">
        <v>125</v>
      </c>
    </row>
    <row r="3" spans="1:10" ht="15" customHeight="1" thickBot="1" x14ac:dyDescent="0.25">
      <c r="A3" s="39"/>
      <c r="B3" s="40"/>
      <c r="C3" s="40"/>
      <c r="D3" s="41"/>
      <c r="E3" s="40"/>
      <c r="F3" s="40"/>
      <c r="G3" s="40"/>
      <c r="H3" s="40"/>
      <c r="I3" s="40"/>
      <c r="J3" s="40"/>
    </row>
    <row r="4" spans="1:10" ht="15" customHeight="1" x14ac:dyDescent="0.2"/>
    <row r="5" spans="1:10" ht="11.25" customHeight="1" x14ac:dyDescent="0.2">
      <c r="I5" s="38" t="s">
        <v>89</v>
      </c>
      <c r="J5" s="130">
        <f>'Application-Cert for Payment'!L3</f>
        <v>0</v>
      </c>
    </row>
    <row r="6" spans="1:10" x14ac:dyDescent="0.2">
      <c r="A6" s="83" t="s">
        <v>88</v>
      </c>
      <c r="B6" s="87">
        <f>'Application-Cert for Payment'!B8</f>
        <v>0</v>
      </c>
      <c r="C6" s="85" t="s">
        <v>3</v>
      </c>
      <c r="D6" s="87">
        <f>'Application-Cert for Payment'!F3</f>
        <v>0</v>
      </c>
      <c r="I6" s="38" t="s">
        <v>10</v>
      </c>
      <c r="J6" s="131">
        <f>'Application-Cert for Payment'!L4</f>
        <v>0</v>
      </c>
    </row>
    <row r="7" spans="1:10" ht="11.25" customHeight="1" x14ac:dyDescent="0.2">
      <c r="I7" s="38" t="s">
        <v>90</v>
      </c>
      <c r="J7" s="86" t="s">
        <v>91</v>
      </c>
    </row>
    <row r="8" spans="1:10" ht="11.25" customHeight="1" x14ac:dyDescent="0.2">
      <c r="B8" s="6" t="s">
        <v>126</v>
      </c>
      <c r="I8" s="38" t="s">
        <v>92</v>
      </c>
      <c r="J8" s="12">
        <f>'Application-Cert for Payment'!L7</f>
        <v>0</v>
      </c>
    </row>
    <row r="9" spans="1:10" ht="9.75" customHeight="1" x14ac:dyDescent="0.2"/>
    <row r="10" spans="1:10" ht="11.25" customHeight="1" x14ac:dyDescent="0.2">
      <c r="A10" s="94" t="s">
        <v>93</v>
      </c>
      <c r="B10" s="94" t="s">
        <v>94</v>
      </c>
      <c r="C10" s="94" t="s">
        <v>95</v>
      </c>
      <c r="D10" s="95" t="s">
        <v>96</v>
      </c>
      <c r="E10" s="94" t="s">
        <v>97</v>
      </c>
      <c r="F10" s="94" t="s">
        <v>98</v>
      </c>
      <c r="G10" s="96" t="s">
        <v>99</v>
      </c>
      <c r="H10" s="97"/>
      <c r="I10" s="94" t="s">
        <v>100</v>
      </c>
      <c r="J10" s="94" t="s">
        <v>101</v>
      </c>
    </row>
    <row r="11" spans="1:10" ht="14.25" customHeight="1" x14ac:dyDescent="0.2">
      <c r="A11" s="98"/>
      <c r="B11" s="98"/>
      <c r="C11" s="98"/>
      <c r="D11" s="99" t="s">
        <v>102</v>
      </c>
      <c r="E11" s="97"/>
      <c r="F11" s="100"/>
      <c r="G11" s="101"/>
      <c r="H11" s="100"/>
      <c r="I11" s="101"/>
      <c r="J11" s="101"/>
    </row>
    <row r="12" spans="1:10" ht="13.5" customHeight="1" x14ac:dyDescent="0.2">
      <c r="A12" s="76" t="s">
        <v>103</v>
      </c>
      <c r="B12" s="76" t="s">
        <v>104</v>
      </c>
      <c r="C12" s="76" t="s">
        <v>105</v>
      </c>
      <c r="D12" s="102" t="s">
        <v>106</v>
      </c>
      <c r="E12" s="101" t="s">
        <v>107</v>
      </c>
      <c r="F12" s="76" t="s">
        <v>108</v>
      </c>
      <c r="G12" s="76" t="s">
        <v>109</v>
      </c>
      <c r="H12" s="88"/>
      <c r="I12" s="76" t="s">
        <v>110</v>
      </c>
      <c r="J12" s="76"/>
    </row>
    <row r="13" spans="1:10" ht="11.25" customHeight="1" x14ac:dyDescent="0.2">
      <c r="A13" s="103" t="s">
        <v>111</v>
      </c>
      <c r="B13" s="103" t="s">
        <v>112</v>
      </c>
      <c r="C13" s="103" t="s">
        <v>113</v>
      </c>
      <c r="D13" s="77" t="s">
        <v>114</v>
      </c>
      <c r="E13" s="103" t="s">
        <v>115</v>
      </c>
      <c r="F13" s="103" t="s">
        <v>116</v>
      </c>
      <c r="G13" s="103" t="s">
        <v>117</v>
      </c>
      <c r="H13" s="104" t="s">
        <v>118</v>
      </c>
      <c r="I13" s="103" t="s">
        <v>119</v>
      </c>
      <c r="J13" s="103" t="s">
        <v>120</v>
      </c>
    </row>
    <row r="14" spans="1:10" x14ac:dyDescent="0.2">
      <c r="A14" s="105"/>
      <c r="B14" s="88"/>
      <c r="C14" s="106">
        <v>9.9999999999999995E-7</v>
      </c>
      <c r="D14" s="106"/>
      <c r="E14" s="107"/>
      <c r="F14" s="106"/>
      <c r="G14" s="108">
        <f>D14+E14+F14</f>
        <v>0</v>
      </c>
      <c r="H14" s="109">
        <f>G14/C14</f>
        <v>0</v>
      </c>
      <c r="I14" s="106">
        <f>C14-G14</f>
        <v>9.9999999999999995E-7</v>
      </c>
      <c r="J14" s="56">
        <f>0.1*G14</f>
        <v>0</v>
      </c>
    </row>
    <row r="15" spans="1:10" x14ac:dyDescent="0.2">
      <c r="A15" s="110"/>
      <c r="B15" s="88"/>
      <c r="C15" s="106">
        <v>9.9999999999999995E-7</v>
      </c>
      <c r="D15" s="111"/>
      <c r="E15" s="107"/>
      <c r="F15" s="106"/>
      <c r="G15" s="108">
        <f t="shared" ref="G15:G40" si="0">D15+E15+F15</f>
        <v>0</v>
      </c>
      <c r="H15" s="109">
        <f t="shared" ref="H15:H40" si="1">G15/C15</f>
        <v>0</v>
      </c>
      <c r="I15" s="106">
        <f t="shared" ref="I15:I40" si="2">C15-G15</f>
        <v>9.9999999999999995E-7</v>
      </c>
      <c r="J15" s="56">
        <f t="shared" ref="J15:J40" si="3">0.1*G15</f>
        <v>0</v>
      </c>
    </row>
    <row r="16" spans="1:10" ht="11.25" customHeight="1" x14ac:dyDescent="0.2">
      <c r="A16" s="105"/>
      <c r="B16" s="88"/>
      <c r="C16" s="106">
        <v>9.9999999999999995E-7</v>
      </c>
      <c r="D16" s="112"/>
      <c r="E16" s="107"/>
      <c r="F16" s="106"/>
      <c r="G16" s="108">
        <f t="shared" si="0"/>
        <v>0</v>
      </c>
      <c r="H16" s="109">
        <f t="shared" si="1"/>
        <v>0</v>
      </c>
      <c r="I16" s="106">
        <f t="shared" si="2"/>
        <v>9.9999999999999995E-7</v>
      </c>
      <c r="J16" s="56">
        <f t="shared" si="3"/>
        <v>0</v>
      </c>
    </row>
    <row r="17" spans="1:10" ht="11.25" customHeight="1" x14ac:dyDescent="0.2">
      <c r="A17" s="113"/>
      <c r="B17" s="114"/>
      <c r="C17" s="106">
        <v>9.9999999999999995E-7</v>
      </c>
      <c r="D17" s="112"/>
      <c r="E17" s="115"/>
      <c r="F17" s="116"/>
      <c r="G17" s="108">
        <f t="shared" si="0"/>
        <v>0</v>
      </c>
      <c r="H17" s="109">
        <f t="shared" si="1"/>
        <v>0</v>
      </c>
      <c r="I17" s="106">
        <f t="shared" si="2"/>
        <v>9.9999999999999995E-7</v>
      </c>
      <c r="J17" s="56">
        <f t="shared" si="3"/>
        <v>0</v>
      </c>
    </row>
    <row r="18" spans="1:10" ht="11.25" customHeight="1" x14ac:dyDescent="0.2">
      <c r="A18" s="113"/>
      <c r="B18" s="114"/>
      <c r="C18" s="106">
        <v>9.9999999999999995E-7</v>
      </c>
      <c r="D18" s="112"/>
      <c r="E18" s="115"/>
      <c r="F18" s="116"/>
      <c r="G18" s="108">
        <f t="shared" si="0"/>
        <v>0</v>
      </c>
      <c r="H18" s="109">
        <f t="shared" si="1"/>
        <v>0</v>
      </c>
      <c r="I18" s="106">
        <f t="shared" si="2"/>
        <v>9.9999999999999995E-7</v>
      </c>
      <c r="J18" s="56">
        <f t="shared" si="3"/>
        <v>0</v>
      </c>
    </row>
    <row r="19" spans="1:10" ht="11.25" customHeight="1" x14ac:dyDescent="0.2">
      <c r="A19" s="105"/>
      <c r="B19" s="88"/>
      <c r="C19" s="106">
        <v>9.9999999999999995E-7</v>
      </c>
      <c r="D19" s="112"/>
      <c r="E19" s="107"/>
      <c r="F19" s="106"/>
      <c r="G19" s="108">
        <f t="shared" si="0"/>
        <v>0</v>
      </c>
      <c r="H19" s="109">
        <f t="shared" si="1"/>
        <v>0</v>
      </c>
      <c r="I19" s="106">
        <f t="shared" si="2"/>
        <v>9.9999999999999995E-7</v>
      </c>
      <c r="J19" s="56">
        <f t="shared" si="3"/>
        <v>0</v>
      </c>
    </row>
    <row r="20" spans="1:10" ht="11.25" customHeight="1" x14ac:dyDescent="0.2">
      <c r="A20" s="105"/>
      <c r="B20" s="88"/>
      <c r="C20" s="106">
        <v>9.9999999999999995E-7</v>
      </c>
      <c r="D20" s="106"/>
      <c r="E20" s="107"/>
      <c r="F20" s="106"/>
      <c r="G20" s="108">
        <f t="shared" si="0"/>
        <v>0</v>
      </c>
      <c r="H20" s="109">
        <f t="shared" si="1"/>
        <v>0</v>
      </c>
      <c r="I20" s="106">
        <f t="shared" si="2"/>
        <v>9.9999999999999995E-7</v>
      </c>
      <c r="J20" s="56">
        <f t="shared" si="3"/>
        <v>0</v>
      </c>
    </row>
    <row r="21" spans="1:10" ht="11.25" customHeight="1" x14ac:dyDescent="0.2">
      <c r="A21" s="110"/>
      <c r="B21" s="88"/>
      <c r="C21" s="106">
        <v>9.9999999999999995E-7</v>
      </c>
      <c r="D21" s="106"/>
      <c r="E21" s="107"/>
      <c r="F21" s="106"/>
      <c r="G21" s="108">
        <f t="shared" si="0"/>
        <v>0</v>
      </c>
      <c r="H21" s="109">
        <f t="shared" si="1"/>
        <v>0</v>
      </c>
      <c r="I21" s="106">
        <f t="shared" si="2"/>
        <v>9.9999999999999995E-7</v>
      </c>
      <c r="J21" s="56">
        <f t="shared" si="3"/>
        <v>0</v>
      </c>
    </row>
    <row r="22" spans="1:10" ht="11.25" customHeight="1" x14ac:dyDescent="0.2">
      <c r="A22" s="105"/>
      <c r="B22" s="88"/>
      <c r="C22" s="106">
        <v>9.9999999999999995E-7</v>
      </c>
      <c r="D22" s="106"/>
      <c r="E22" s="107"/>
      <c r="F22" s="106"/>
      <c r="G22" s="108">
        <f t="shared" si="0"/>
        <v>0</v>
      </c>
      <c r="H22" s="109">
        <f t="shared" si="1"/>
        <v>0</v>
      </c>
      <c r="I22" s="106">
        <f t="shared" si="2"/>
        <v>9.9999999999999995E-7</v>
      </c>
      <c r="J22" s="56">
        <f t="shared" si="3"/>
        <v>0</v>
      </c>
    </row>
    <row r="23" spans="1:10" ht="11.25" customHeight="1" x14ac:dyDescent="0.2">
      <c r="A23" s="105"/>
      <c r="B23" s="88"/>
      <c r="C23" s="106">
        <v>9.9999999999999995E-7</v>
      </c>
      <c r="D23" s="106"/>
      <c r="E23" s="107"/>
      <c r="F23" s="106"/>
      <c r="G23" s="108">
        <f t="shared" si="0"/>
        <v>0</v>
      </c>
      <c r="H23" s="109">
        <f t="shared" si="1"/>
        <v>0</v>
      </c>
      <c r="I23" s="106">
        <f t="shared" si="2"/>
        <v>9.9999999999999995E-7</v>
      </c>
      <c r="J23" s="56">
        <f t="shared" si="3"/>
        <v>0</v>
      </c>
    </row>
    <row r="24" spans="1:10" ht="11.25" customHeight="1" x14ac:dyDescent="0.2">
      <c r="A24" s="105"/>
      <c r="B24" s="88"/>
      <c r="C24" s="106">
        <v>9.9999999999999995E-7</v>
      </c>
      <c r="D24" s="106"/>
      <c r="E24" s="107"/>
      <c r="F24" s="106"/>
      <c r="G24" s="108">
        <f t="shared" si="0"/>
        <v>0</v>
      </c>
      <c r="H24" s="109">
        <f t="shared" si="1"/>
        <v>0</v>
      </c>
      <c r="I24" s="106">
        <f t="shared" si="2"/>
        <v>9.9999999999999995E-7</v>
      </c>
      <c r="J24" s="56">
        <f t="shared" si="3"/>
        <v>0</v>
      </c>
    </row>
    <row r="25" spans="1:10" ht="11.25" customHeight="1" x14ac:dyDescent="0.2">
      <c r="A25" s="105"/>
      <c r="B25" s="88"/>
      <c r="C25" s="106">
        <v>9.9999999999999995E-7</v>
      </c>
      <c r="D25" s="106"/>
      <c r="E25" s="107"/>
      <c r="F25" s="106"/>
      <c r="G25" s="108">
        <f t="shared" si="0"/>
        <v>0</v>
      </c>
      <c r="H25" s="109">
        <f t="shared" si="1"/>
        <v>0</v>
      </c>
      <c r="I25" s="106">
        <f t="shared" si="2"/>
        <v>9.9999999999999995E-7</v>
      </c>
      <c r="J25" s="56">
        <f t="shared" si="3"/>
        <v>0</v>
      </c>
    </row>
    <row r="26" spans="1:10" ht="11.25" customHeight="1" x14ac:dyDescent="0.2">
      <c r="A26" s="105"/>
      <c r="B26" s="88"/>
      <c r="C26" s="106">
        <v>9.9999999999999995E-7</v>
      </c>
      <c r="D26" s="106"/>
      <c r="E26" s="107"/>
      <c r="F26" s="106"/>
      <c r="G26" s="108">
        <f t="shared" si="0"/>
        <v>0</v>
      </c>
      <c r="H26" s="109">
        <f t="shared" si="1"/>
        <v>0</v>
      </c>
      <c r="I26" s="106">
        <f t="shared" si="2"/>
        <v>9.9999999999999995E-7</v>
      </c>
      <c r="J26" s="56">
        <f t="shared" si="3"/>
        <v>0</v>
      </c>
    </row>
    <row r="27" spans="1:10" ht="11.25" customHeight="1" x14ac:dyDescent="0.2">
      <c r="A27" s="105"/>
      <c r="B27" s="88"/>
      <c r="C27" s="106">
        <v>9.9999999999999995E-7</v>
      </c>
      <c r="D27" s="106"/>
      <c r="E27" s="107"/>
      <c r="F27" s="106"/>
      <c r="G27" s="108">
        <f t="shared" si="0"/>
        <v>0</v>
      </c>
      <c r="H27" s="109">
        <f t="shared" si="1"/>
        <v>0</v>
      </c>
      <c r="I27" s="106">
        <f t="shared" si="2"/>
        <v>9.9999999999999995E-7</v>
      </c>
      <c r="J27" s="56">
        <f t="shared" si="3"/>
        <v>0</v>
      </c>
    </row>
    <row r="28" spans="1:10" ht="11.25" customHeight="1" x14ac:dyDescent="0.2">
      <c r="A28" s="105"/>
      <c r="B28" s="88"/>
      <c r="C28" s="106">
        <v>9.9999999999999995E-7</v>
      </c>
      <c r="D28" s="106"/>
      <c r="E28" s="107"/>
      <c r="F28" s="106"/>
      <c r="G28" s="108">
        <f t="shared" si="0"/>
        <v>0</v>
      </c>
      <c r="H28" s="109">
        <f t="shared" si="1"/>
        <v>0</v>
      </c>
      <c r="I28" s="106">
        <f t="shared" si="2"/>
        <v>9.9999999999999995E-7</v>
      </c>
      <c r="J28" s="56">
        <f t="shared" si="3"/>
        <v>0</v>
      </c>
    </row>
    <row r="29" spans="1:10" ht="11.25" customHeight="1" x14ac:dyDescent="0.2">
      <c r="A29" s="105"/>
      <c r="B29" s="88"/>
      <c r="C29" s="106">
        <v>9.9999999999999995E-7</v>
      </c>
      <c r="D29" s="106"/>
      <c r="E29" s="107"/>
      <c r="F29" s="106"/>
      <c r="G29" s="108">
        <f t="shared" si="0"/>
        <v>0</v>
      </c>
      <c r="H29" s="109">
        <f t="shared" si="1"/>
        <v>0</v>
      </c>
      <c r="I29" s="106">
        <f t="shared" si="2"/>
        <v>9.9999999999999995E-7</v>
      </c>
      <c r="J29" s="56">
        <f t="shared" si="3"/>
        <v>0</v>
      </c>
    </row>
    <row r="30" spans="1:10" ht="11.25" customHeight="1" x14ac:dyDescent="0.2">
      <c r="A30" s="105"/>
      <c r="B30" s="88"/>
      <c r="C30" s="106">
        <v>9.9999999999999995E-7</v>
      </c>
      <c r="D30" s="106"/>
      <c r="E30" s="107"/>
      <c r="F30" s="106"/>
      <c r="G30" s="108">
        <f t="shared" si="0"/>
        <v>0</v>
      </c>
      <c r="H30" s="109">
        <f t="shared" si="1"/>
        <v>0</v>
      </c>
      <c r="I30" s="106">
        <f t="shared" si="2"/>
        <v>9.9999999999999995E-7</v>
      </c>
      <c r="J30" s="56">
        <f t="shared" si="3"/>
        <v>0</v>
      </c>
    </row>
    <row r="31" spans="1:10" ht="11.25" customHeight="1" x14ac:dyDescent="0.2">
      <c r="A31" s="105"/>
      <c r="B31" s="88"/>
      <c r="C31" s="106">
        <v>9.9999999999999995E-7</v>
      </c>
      <c r="D31" s="106"/>
      <c r="E31" s="107"/>
      <c r="F31" s="106"/>
      <c r="G31" s="108">
        <f t="shared" si="0"/>
        <v>0</v>
      </c>
      <c r="H31" s="109">
        <f t="shared" si="1"/>
        <v>0</v>
      </c>
      <c r="I31" s="106">
        <f t="shared" si="2"/>
        <v>9.9999999999999995E-7</v>
      </c>
      <c r="J31" s="56">
        <f t="shared" si="3"/>
        <v>0</v>
      </c>
    </row>
    <row r="32" spans="1:10" ht="11.25" customHeight="1" x14ac:dyDescent="0.2">
      <c r="A32" s="105"/>
      <c r="B32" s="88"/>
      <c r="C32" s="106">
        <v>9.9999999999999995E-7</v>
      </c>
      <c r="D32" s="106"/>
      <c r="E32" s="107"/>
      <c r="F32" s="106"/>
      <c r="G32" s="108">
        <f t="shared" si="0"/>
        <v>0</v>
      </c>
      <c r="H32" s="109">
        <f t="shared" si="1"/>
        <v>0</v>
      </c>
      <c r="I32" s="106">
        <f t="shared" si="2"/>
        <v>9.9999999999999995E-7</v>
      </c>
      <c r="J32" s="56">
        <f t="shared" si="3"/>
        <v>0</v>
      </c>
    </row>
    <row r="33" spans="1:10" ht="11.25" customHeight="1" x14ac:dyDescent="0.2">
      <c r="A33" s="105"/>
      <c r="B33" s="88"/>
      <c r="C33" s="106">
        <v>9.9999999999999995E-7</v>
      </c>
      <c r="D33" s="106"/>
      <c r="E33" s="107"/>
      <c r="F33" s="106"/>
      <c r="G33" s="108">
        <f t="shared" si="0"/>
        <v>0</v>
      </c>
      <c r="H33" s="109">
        <f t="shared" si="1"/>
        <v>0</v>
      </c>
      <c r="I33" s="106">
        <f t="shared" si="2"/>
        <v>9.9999999999999995E-7</v>
      </c>
      <c r="J33" s="56">
        <f t="shared" si="3"/>
        <v>0</v>
      </c>
    </row>
    <row r="34" spans="1:10" ht="11.25" customHeight="1" x14ac:dyDescent="0.2">
      <c r="A34" s="76"/>
      <c r="B34" s="88"/>
      <c r="C34" s="106">
        <v>9.9999999999999995E-7</v>
      </c>
      <c r="D34" s="106"/>
      <c r="E34" s="107"/>
      <c r="F34" s="106"/>
      <c r="G34" s="108">
        <f t="shared" si="0"/>
        <v>0</v>
      </c>
      <c r="H34" s="109">
        <f t="shared" si="1"/>
        <v>0</v>
      </c>
      <c r="I34" s="106">
        <f t="shared" si="2"/>
        <v>9.9999999999999995E-7</v>
      </c>
      <c r="J34" s="56">
        <f t="shared" si="3"/>
        <v>0</v>
      </c>
    </row>
    <row r="35" spans="1:10" ht="11.25" customHeight="1" x14ac:dyDescent="0.2">
      <c r="A35" s="76"/>
      <c r="B35" s="88"/>
      <c r="C35" s="106">
        <v>9.9999999999999995E-7</v>
      </c>
      <c r="D35" s="106"/>
      <c r="E35" s="107"/>
      <c r="F35" s="106"/>
      <c r="G35" s="108">
        <f t="shared" si="0"/>
        <v>0</v>
      </c>
      <c r="H35" s="109">
        <f t="shared" si="1"/>
        <v>0</v>
      </c>
      <c r="I35" s="106">
        <f t="shared" si="2"/>
        <v>9.9999999999999995E-7</v>
      </c>
      <c r="J35" s="56">
        <f t="shared" si="3"/>
        <v>0</v>
      </c>
    </row>
    <row r="36" spans="1:10" ht="11.25" customHeight="1" x14ac:dyDescent="0.2">
      <c r="A36" s="76"/>
      <c r="B36" s="88"/>
      <c r="C36" s="106">
        <v>9.9999999999999995E-7</v>
      </c>
      <c r="D36" s="106"/>
      <c r="E36" s="107"/>
      <c r="F36" s="106"/>
      <c r="G36" s="108">
        <f t="shared" si="0"/>
        <v>0</v>
      </c>
      <c r="H36" s="109">
        <f t="shared" si="1"/>
        <v>0</v>
      </c>
      <c r="I36" s="106">
        <f t="shared" si="2"/>
        <v>9.9999999999999995E-7</v>
      </c>
      <c r="J36" s="56">
        <f t="shared" si="3"/>
        <v>0</v>
      </c>
    </row>
    <row r="37" spans="1:10" ht="11.25" customHeight="1" x14ac:dyDescent="0.2">
      <c r="A37" s="76"/>
      <c r="B37" s="88"/>
      <c r="C37" s="106">
        <v>9.9999999999999995E-7</v>
      </c>
      <c r="D37" s="106"/>
      <c r="E37" s="107"/>
      <c r="F37" s="106"/>
      <c r="G37" s="108">
        <f t="shared" si="0"/>
        <v>0</v>
      </c>
      <c r="H37" s="109">
        <f t="shared" si="1"/>
        <v>0</v>
      </c>
      <c r="I37" s="106">
        <f t="shared" si="2"/>
        <v>9.9999999999999995E-7</v>
      </c>
      <c r="J37" s="56">
        <f t="shared" si="3"/>
        <v>0</v>
      </c>
    </row>
    <row r="38" spans="1:10" ht="11.25" customHeight="1" x14ac:dyDescent="0.2">
      <c r="A38" s="76"/>
      <c r="B38" s="88"/>
      <c r="C38" s="106">
        <v>9.9999999999999995E-7</v>
      </c>
      <c r="D38" s="106"/>
      <c r="E38" s="107"/>
      <c r="F38" s="106"/>
      <c r="G38" s="108">
        <f t="shared" si="0"/>
        <v>0</v>
      </c>
      <c r="H38" s="109">
        <f t="shared" si="1"/>
        <v>0</v>
      </c>
      <c r="I38" s="106">
        <f t="shared" si="2"/>
        <v>9.9999999999999995E-7</v>
      </c>
      <c r="J38" s="56">
        <f t="shared" si="3"/>
        <v>0</v>
      </c>
    </row>
    <row r="39" spans="1:10" ht="11.25" customHeight="1" x14ac:dyDescent="0.2">
      <c r="A39" s="76"/>
      <c r="B39" s="88"/>
      <c r="C39" s="106">
        <v>9.9999999999999995E-7</v>
      </c>
      <c r="D39" s="106"/>
      <c r="E39" s="107"/>
      <c r="F39" s="106"/>
      <c r="G39" s="108">
        <f t="shared" si="0"/>
        <v>0</v>
      </c>
      <c r="H39" s="109">
        <f t="shared" si="1"/>
        <v>0</v>
      </c>
      <c r="I39" s="106">
        <f t="shared" si="2"/>
        <v>9.9999999999999995E-7</v>
      </c>
      <c r="J39" s="56">
        <f t="shared" si="3"/>
        <v>0</v>
      </c>
    </row>
    <row r="40" spans="1:10" ht="11.25" customHeight="1" x14ac:dyDescent="0.2">
      <c r="A40" s="76"/>
      <c r="B40" s="88"/>
      <c r="C40" s="106">
        <v>9.9999999999999995E-7</v>
      </c>
      <c r="D40" s="106"/>
      <c r="E40" s="107"/>
      <c r="F40" s="106"/>
      <c r="G40" s="108">
        <f t="shared" si="0"/>
        <v>0</v>
      </c>
      <c r="H40" s="109">
        <f t="shared" si="1"/>
        <v>0</v>
      </c>
      <c r="I40" s="106">
        <f t="shared" si="2"/>
        <v>9.9999999999999995E-7</v>
      </c>
      <c r="J40" s="56">
        <f t="shared" si="3"/>
        <v>0</v>
      </c>
    </row>
    <row r="41" spans="1:10" ht="3" customHeight="1" x14ac:dyDescent="0.2">
      <c r="A41" s="101"/>
      <c r="B41" s="100"/>
      <c r="C41" s="100"/>
      <c r="D41" s="117"/>
      <c r="E41" s="117"/>
      <c r="F41" s="117"/>
      <c r="G41" s="117"/>
      <c r="H41" s="118"/>
      <c r="I41" s="117"/>
      <c r="J41" s="56"/>
    </row>
    <row r="42" spans="1:10" ht="3" customHeight="1" x14ac:dyDescent="0.2">
      <c r="A42" s="103"/>
      <c r="B42" s="119"/>
      <c r="C42" s="119"/>
      <c r="D42" s="120"/>
      <c r="E42" s="120"/>
      <c r="F42" s="120"/>
      <c r="G42" s="120"/>
      <c r="H42" s="121"/>
      <c r="I42" s="120"/>
      <c r="J42" s="56"/>
    </row>
    <row r="43" spans="1:10" ht="12" customHeight="1" x14ac:dyDescent="0.2">
      <c r="A43" s="122" t="s">
        <v>121</v>
      </c>
      <c r="B43" s="123"/>
      <c r="C43" s="124">
        <f>SUM(C14:C41)</f>
        <v>2.7000000000000009E-5</v>
      </c>
      <c r="D43" s="124">
        <f>SUM(D14:D41)</f>
        <v>0</v>
      </c>
      <c r="E43" s="124">
        <f>SUM(E14:E41)</f>
        <v>0</v>
      </c>
      <c r="F43" s="124">
        <f>SUM(F14:F41)</f>
        <v>0</v>
      </c>
      <c r="G43" s="124">
        <f>SUM(G14:G41)</f>
        <v>0</v>
      </c>
      <c r="H43" s="125">
        <f>G43/C43</f>
        <v>0</v>
      </c>
      <c r="I43" s="124">
        <f>SUM(I14:I41)</f>
        <v>2.7000000000000009E-5</v>
      </c>
      <c r="J43" s="124">
        <f>SUM(J14:J41)</f>
        <v>0</v>
      </c>
    </row>
    <row r="44" spans="1:10" x14ac:dyDescent="0.2">
      <c r="C44" s="71"/>
    </row>
    <row r="45" spans="1:10" ht="15" x14ac:dyDescent="0.2">
      <c r="B45" s="132" t="s">
        <v>122</v>
      </c>
      <c r="D45" s="71">
        <f>0.1*D43</f>
        <v>0</v>
      </c>
      <c r="E45" s="71"/>
    </row>
    <row r="46" spans="1:10" ht="15" x14ac:dyDescent="0.2">
      <c r="A46" s="72"/>
      <c r="B46" s="132" t="s">
        <v>123</v>
      </c>
      <c r="C46" s="132"/>
      <c r="D46" s="133">
        <f>D43-D45</f>
        <v>0</v>
      </c>
      <c r="E46" s="71"/>
    </row>
    <row r="47" spans="1:10" x14ac:dyDescent="0.2">
      <c r="E47" s="71"/>
    </row>
    <row r="49" spans="5:5" x14ac:dyDescent="0.2">
      <c r="E49" s="71"/>
    </row>
    <row r="51" spans="5:5" x14ac:dyDescent="0.2">
      <c r="E51" s="79"/>
    </row>
  </sheetData>
  <phoneticPr fontId="0" type="noConversion"/>
  <printOptions horizontalCentered="1" verticalCentered="1" gridLines="1"/>
  <pageMargins left="0.25" right="0.25" top="0.25" bottom="0.25" header="0" footer="0"/>
  <pageSetup scale="86" orientation="landscape" verticalDpi="180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Application-Cert for Payment</vt:lpstr>
      <vt:lpstr>Contract Schedule of Values</vt:lpstr>
      <vt:lpstr>Change Order Schedule of Values</vt:lpstr>
      <vt:lpstr>'Change Order Schedule of Values'!Print_Titles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Loven</dc:creator>
  <cp:keywords/>
  <dc:description/>
  <cp:lastModifiedBy>Jed Westover</cp:lastModifiedBy>
  <cp:revision/>
  <cp:lastPrinted>2022-04-27T18:31:26Z</cp:lastPrinted>
  <dcterms:created xsi:type="dcterms:W3CDTF">2001-08-08T22:55:34Z</dcterms:created>
  <dcterms:modified xsi:type="dcterms:W3CDTF">2022-04-27T18:31:29Z</dcterms:modified>
  <cp:category/>
  <cp:contentStatus/>
</cp:coreProperties>
</file>